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argo\OneDrive\Documentos\Parque Lefevre Gobierno Local\webSite\Transparecia\Noviembre 2024\"/>
    </mc:Choice>
  </mc:AlternateContent>
  <xr:revisionPtr revIDLastSave="0" documentId="8_{D441CBA8-980A-46E7-8EF3-91D4C6BA4BEE}" xr6:coauthVersionLast="47" xr6:coauthVersionMax="47" xr10:uidLastSave="{00000000-0000-0000-0000-000000000000}"/>
  <bookViews>
    <workbookView xWindow="-120" yWindow="-120" windowWidth="29040" windowHeight="15720" xr2:uid="{ECE8DCE9-E26D-4738-A80E-ABA88F8D0FE9}"/>
  </bookViews>
  <sheets>
    <sheet name="cx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J34" i="1"/>
  <c r="H34" i="1"/>
  <c r="G34" i="1"/>
  <c r="F34" i="1"/>
  <c r="E34" i="1"/>
  <c r="D34" i="1"/>
  <c r="C34" i="1"/>
  <c r="P32" i="1"/>
  <c r="I32" i="1"/>
  <c r="O32" i="1" s="1"/>
  <c r="Q32" i="1" s="1"/>
  <c r="O29" i="1"/>
  <c r="O30" i="1" s="1"/>
  <c r="O25" i="1"/>
  <c r="O24" i="1"/>
  <c r="O23" i="1"/>
  <c r="O26" i="1" s="1"/>
  <c r="Q26" i="1" s="1"/>
  <c r="I20" i="1"/>
  <c r="O20" i="1" s="1"/>
  <c r="Q20" i="1" s="1"/>
  <c r="P18" i="1"/>
  <c r="O17" i="1"/>
  <c r="Q17" i="1" s="1"/>
  <c r="I17" i="1"/>
  <c r="O16" i="1"/>
  <c r="Q16" i="1" s="1"/>
  <c r="I16" i="1"/>
  <c r="O15" i="1"/>
  <c r="Q15" i="1" s="1"/>
  <c r="I15" i="1"/>
  <c r="P13" i="1"/>
  <c r="P34" i="1" s="1"/>
  <c r="O12" i="1"/>
  <c r="Q12" i="1" s="1"/>
  <c r="Q11" i="1"/>
  <c r="O11" i="1"/>
  <c r="O10" i="1"/>
  <c r="Q10" i="1" s="1"/>
  <c r="O9" i="1"/>
  <c r="Q9" i="1" s="1"/>
  <c r="O7" i="1"/>
  <c r="Q7" i="1" s="1"/>
  <c r="Q13" i="1" s="1"/>
  <c r="I7" i="1"/>
  <c r="O13" i="1" l="1"/>
  <c r="O18" i="1"/>
  <c r="Q18" i="1" s="1"/>
  <c r="Q29" i="1"/>
  <c r="O34" i="1" l="1"/>
</calcChain>
</file>

<file path=xl/sharedStrings.xml><?xml version="1.0" encoding="utf-8"?>
<sst xmlns="http://schemas.openxmlformats.org/spreadsheetml/2006/main" count="46" uniqueCount="46">
  <si>
    <t>SERVICIOS JUNTA COMUNAL PARQUE LEFEVRE</t>
  </si>
  <si>
    <t>RUC</t>
  </si>
  <si>
    <t>8-NT-2-5523</t>
  </si>
  <si>
    <t xml:space="preserve">DV </t>
  </si>
  <si>
    <t>AMINISTRACION ABADIA</t>
  </si>
  <si>
    <t>ADMINISTRACION GOBIERNO LOCAL</t>
  </si>
  <si>
    <t>ENSA</t>
  </si>
  <si>
    <t>LUZ</t>
  </si>
  <si>
    <t>enero</t>
  </si>
  <si>
    <t>febrero</t>
  </si>
  <si>
    <t xml:space="preserve">marzo </t>
  </si>
  <si>
    <t>abril</t>
  </si>
  <si>
    <t>mayo</t>
  </si>
  <si>
    <t>junio</t>
  </si>
  <si>
    <t>TOTAL</t>
  </si>
  <si>
    <t xml:space="preserve"> julio</t>
  </si>
  <si>
    <t>agosto</t>
  </si>
  <si>
    <t>septiembre</t>
  </si>
  <si>
    <t xml:space="preserve">octubre </t>
  </si>
  <si>
    <t>creditos solicitados</t>
  </si>
  <si>
    <t>total</t>
  </si>
  <si>
    <t>pago / abono</t>
  </si>
  <si>
    <t>saldo</t>
  </si>
  <si>
    <t>saldo arreglo 10 meses</t>
  </si>
  <si>
    <t>OFICINA ADMINISTRATIVA</t>
  </si>
  <si>
    <t>AMA DE CASA CENTRO INTEGRAL PL</t>
  </si>
  <si>
    <t>GIMANSIO MUNICIPAL DE PANAMA VIEJO</t>
  </si>
  <si>
    <t>ALTOS DEL ROMERAL LA GRAN ATRÁS DE PLAZA CAROLINA GARITA DE POLICIA</t>
  </si>
  <si>
    <t>ALTOS DEL ROMERAL BILBAO CUADRO EN EL PARQUE</t>
  </si>
  <si>
    <t>CHANIS, PRINCIPAL CAMARA ISLETA DEL ROMERAL AL LADO M/S ALTOS D</t>
  </si>
  <si>
    <t>IDAAN</t>
  </si>
  <si>
    <t>AGUA</t>
  </si>
  <si>
    <t>oficinas administrativas</t>
  </si>
  <si>
    <t>gimnasio pma viejo</t>
  </si>
  <si>
    <t>sintetica morelos FULBITO</t>
  </si>
  <si>
    <t>TOTAL EN RECLAMO ALTO CONSUMO</t>
  </si>
  <si>
    <t>CABLE / WIRELESS</t>
  </si>
  <si>
    <t>TELEFONOS</t>
  </si>
  <si>
    <t>NO TIENEN MEDIDOR</t>
  </si>
  <si>
    <t>524-9501</t>
  </si>
  <si>
    <t>TIGO BUSINESS</t>
  </si>
  <si>
    <t>internet</t>
  </si>
  <si>
    <t>UFINET PANAMA, S.A.</t>
  </si>
  <si>
    <t>PETROLEOS DELTA</t>
  </si>
  <si>
    <t>TOTAL A PAGAR</t>
  </si>
  <si>
    <t>cuentas pagadas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</si>
</sst>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5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/>
    </xf>
    <xf numFmtId="4" fontId="1" fillId="2" borderId="9" xfId="0" applyNumberFormat="1" applyFont="1" applyFill="1" applyBorder="1" applyAlignment="1">
      <alignment horizontal="center"/>
    </xf>
    <xf numFmtId="4" fontId="1" fillId="3" borderId="10" xfId="0" applyNumberFormat="1" applyFont="1" applyFill="1" applyBorder="1" applyAlignment="1">
      <alignment horizontal="center"/>
    </xf>
    <xf numFmtId="4" fontId="1" fillId="3" borderId="8" xfId="0" applyNumberFormat="1" applyFont="1" applyFill="1" applyBorder="1" applyAlignment="1">
      <alignment horizontal="center"/>
    </xf>
    <xf numFmtId="4" fontId="1" fillId="3" borderId="9" xfId="0" applyNumberFormat="1" applyFont="1" applyFill="1" applyBorder="1" applyAlignment="1">
      <alignment horizontal="center"/>
    </xf>
    <xf numFmtId="4" fontId="1" fillId="4" borderId="9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1" fillId="0" borderId="12" xfId="0" applyFont="1" applyBorder="1" applyAlignment="1">
      <alignment horizontal="left"/>
    </xf>
    <xf numFmtId="0" fontId="0" fillId="0" borderId="13" xfId="0" applyBorder="1"/>
    <xf numFmtId="0" fontId="0" fillId="0" borderId="14" xfId="0" applyBorder="1"/>
    <xf numFmtId="4" fontId="0" fillId="0" borderId="15" xfId="0" applyNumberFormat="1" applyBorder="1"/>
    <xf numFmtId="4" fontId="0" fillId="5" borderId="15" xfId="0" applyNumberFormat="1" applyFill="1" applyBorder="1"/>
    <xf numFmtId="4" fontId="0" fillId="6" borderId="16" xfId="0" applyNumberFormat="1" applyFill="1" applyBorder="1"/>
    <xf numFmtId="4" fontId="0" fillId="5" borderId="17" xfId="0" applyNumberFormat="1" applyFill="1" applyBorder="1"/>
    <xf numFmtId="4" fontId="0" fillId="5" borderId="16" xfId="0" applyNumberFormat="1" applyFill="1" applyBorder="1"/>
    <xf numFmtId="4" fontId="0" fillId="4" borderId="16" xfId="0" applyNumberFormat="1" applyFill="1" applyBorder="1"/>
    <xf numFmtId="4" fontId="0" fillId="2" borderId="15" xfId="0" applyNumberFormat="1" applyFill="1" applyBorder="1"/>
    <xf numFmtId="4" fontId="0" fillId="0" borderId="17" xfId="0" applyNumberFormat="1" applyBorder="1"/>
    <xf numFmtId="4" fontId="0" fillId="0" borderId="18" xfId="0" applyNumberFormat="1" applyBorder="1"/>
    <xf numFmtId="2" fontId="0" fillId="0" borderId="19" xfId="0" applyNumberFormat="1" applyBorder="1"/>
    <xf numFmtId="4" fontId="0" fillId="0" borderId="16" xfId="0" applyNumberFormat="1" applyBorder="1"/>
    <xf numFmtId="0" fontId="0" fillId="0" borderId="20" xfId="0" applyBorder="1"/>
    <xf numFmtId="0" fontId="1" fillId="0" borderId="20" xfId="0" applyFont="1" applyBorder="1" applyAlignment="1">
      <alignment horizontal="left"/>
    </xf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vertical="center" wrapText="1"/>
    </xf>
    <xf numFmtId="4" fontId="0" fillId="0" borderId="23" xfId="0" applyNumberFormat="1" applyBorder="1"/>
    <xf numFmtId="4" fontId="0" fillId="5" borderId="23" xfId="0" applyNumberFormat="1" applyFill="1" applyBorder="1"/>
    <xf numFmtId="4" fontId="0" fillId="6" borderId="24" xfId="0" applyNumberFormat="1" applyFill="1" applyBorder="1"/>
    <xf numFmtId="4" fontId="0" fillId="5" borderId="25" xfId="0" applyNumberFormat="1" applyFill="1" applyBorder="1"/>
    <xf numFmtId="4" fontId="0" fillId="5" borderId="24" xfId="0" applyNumberFormat="1" applyFill="1" applyBorder="1"/>
    <xf numFmtId="4" fontId="0" fillId="4" borderId="24" xfId="0" applyNumberFormat="1" applyFill="1" applyBorder="1"/>
    <xf numFmtId="0" fontId="1" fillId="0" borderId="18" xfId="0" applyFont="1" applyBorder="1" applyAlignment="1">
      <alignment horizontal="left"/>
    </xf>
    <xf numFmtId="0" fontId="0" fillId="0" borderId="14" xfId="0" applyBorder="1" applyAlignment="1">
      <alignment vertical="center" wrapText="1"/>
    </xf>
    <xf numFmtId="4" fontId="0" fillId="0" borderId="14" xfId="0" applyNumberFormat="1" applyBorder="1"/>
    <xf numFmtId="4" fontId="0" fillId="5" borderId="14" xfId="0" applyNumberFormat="1" applyFill="1" applyBorder="1"/>
    <xf numFmtId="4" fontId="1" fillId="0" borderId="18" xfId="0" applyNumberFormat="1" applyFont="1" applyBorder="1"/>
    <xf numFmtId="0" fontId="0" fillId="0" borderId="19" xfId="0" applyBorder="1"/>
    <xf numFmtId="0" fontId="1" fillId="0" borderId="19" xfId="0" applyFont="1" applyBorder="1" applyAlignment="1">
      <alignment horizontal="left"/>
    </xf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vertical="center" wrapText="1"/>
    </xf>
    <xf numFmtId="4" fontId="0" fillId="0" borderId="28" xfId="0" applyNumberFormat="1" applyBorder="1"/>
    <xf numFmtId="4" fontId="0" fillId="0" borderId="0" xfId="0" applyNumberFormat="1"/>
    <xf numFmtId="4" fontId="0" fillId="0" borderId="29" xfId="0" applyNumberFormat="1" applyBorder="1"/>
    <xf numFmtId="4" fontId="0" fillId="0" borderId="30" xfId="0" applyNumberFormat="1" applyBorder="1"/>
    <xf numFmtId="4" fontId="1" fillId="2" borderId="31" xfId="0" applyNumberFormat="1" applyFont="1" applyFill="1" applyBorder="1"/>
    <xf numFmtId="4" fontId="1" fillId="0" borderId="32" xfId="0" applyNumberFormat="1" applyFont="1" applyBorder="1"/>
    <xf numFmtId="4" fontId="1" fillId="0" borderId="0" xfId="0" applyNumberFormat="1" applyFont="1"/>
    <xf numFmtId="2" fontId="0" fillId="0" borderId="33" xfId="0" applyNumberFormat="1" applyBorder="1"/>
    <xf numFmtId="0" fontId="0" fillId="2" borderId="6" xfId="0" applyFill="1" applyBorder="1"/>
    <xf numFmtId="0" fontId="0" fillId="2" borderId="7" xfId="0" applyFill="1" applyBorder="1"/>
    <xf numFmtId="4" fontId="1" fillId="2" borderId="8" xfId="0" applyNumberFormat="1" applyFont="1" applyFill="1" applyBorder="1"/>
    <xf numFmtId="4" fontId="1" fillId="6" borderId="9" xfId="0" applyNumberFormat="1" applyFont="1" applyFill="1" applyBorder="1"/>
    <xf numFmtId="4" fontId="1" fillId="2" borderId="10" xfId="0" applyNumberFormat="1" applyFont="1" applyFill="1" applyBorder="1"/>
    <xf numFmtId="4" fontId="1" fillId="2" borderId="34" xfId="0" applyNumberFormat="1" applyFont="1" applyFill="1" applyBorder="1"/>
    <xf numFmtId="4" fontId="1" fillId="2" borderId="35" xfId="0" applyNumberFormat="1" applyFont="1" applyFill="1" applyBorder="1"/>
    <xf numFmtId="4" fontId="1" fillId="2" borderId="9" xfId="0" applyNumberFormat="1" applyFont="1" applyFill="1" applyBorder="1"/>
    <xf numFmtId="4" fontId="1" fillId="4" borderId="9" xfId="0" applyNumberFormat="1" applyFont="1" applyFill="1" applyBorder="1"/>
    <xf numFmtId="4" fontId="1" fillId="2" borderId="36" xfId="0" applyNumberFormat="1" applyFont="1" applyFill="1" applyBorder="1"/>
    <xf numFmtId="0" fontId="0" fillId="0" borderId="12" xfId="0" applyBorder="1" applyAlignment="1">
      <alignment horizontal="left"/>
    </xf>
    <xf numFmtId="4" fontId="0" fillId="5" borderId="18" xfId="0" applyNumberFormat="1" applyFill="1" applyBorder="1"/>
    <xf numFmtId="4" fontId="0" fillId="0" borderId="10" xfId="0" applyNumberFormat="1" applyBorder="1"/>
    <xf numFmtId="4" fontId="0" fillId="0" borderId="32" xfId="0" applyNumberFormat="1" applyBorder="1"/>
    <xf numFmtId="4" fontId="1" fillId="0" borderId="29" xfId="0" applyNumberFormat="1" applyFont="1" applyBorder="1"/>
    <xf numFmtId="4" fontId="0" fillId="0" borderId="37" xfId="0" applyNumberFormat="1" applyBorder="1"/>
    <xf numFmtId="0" fontId="0" fillId="0" borderId="32" xfId="0" applyBorder="1"/>
    <xf numFmtId="0" fontId="0" fillId="0" borderId="38" xfId="0" applyBorder="1"/>
    <xf numFmtId="0" fontId="0" fillId="0" borderId="38" xfId="0" applyBorder="1" applyAlignment="1">
      <alignment horizontal="left"/>
    </xf>
    <xf numFmtId="0" fontId="0" fillId="0" borderId="39" xfId="0" applyBorder="1"/>
    <xf numFmtId="0" fontId="0" fillId="0" borderId="40" xfId="0" applyBorder="1"/>
    <xf numFmtId="4" fontId="0" fillId="0" borderId="41" xfId="0" applyNumberFormat="1" applyBorder="1"/>
    <xf numFmtId="4" fontId="0" fillId="5" borderId="41" xfId="0" applyNumberFormat="1" applyFill="1" applyBorder="1"/>
    <xf numFmtId="4" fontId="0" fillId="6" borderId="42" xfId="0" applyNumberFormat="1" applyFill="1" applyBorder="1"/>
    <xf numFmtId="4" fontId="0" fillId="0" borderId="43" xfId="0" applyNumberFormat="1" applyBorder="1"/>
    <xf numFmtId="4" fontId="0" fillId="4" borderId="42" xfId="0" applyNumberFormat="1" applyFill="1" applyBorder="1"/>
    <xf numFmtId="4" fontId="1" fillId="2" borderId="37" xfId="0" applyNumberFormat="1" applyFont="1" applyFill="1" applyBorder="1"/>
    <xf numFmtId="4" fontId="0" fillId="0" borderId="44" xfId="0" applyNumberFormat="1" applyBorder="1"/>
    <xf numFmtId="0" fontId="0" fillId="0" borderId="19" xfId="0" applyBorder="1" applyAlignment="1">
      <alignment horizontal="left"/>
    </xf>
    <xf numFmtId="0" fontId="0" fillId="0" borderId="45" xfId="0" applyBorder="1"/>
    <xf numFmtId="4" fontId="1" fillId="7" borderId="32" xfId="0" applyNumberFormat="1" applyFont="1" applyFill="1" applyBorder="1"/>
    <xf numFmtId="0" fontId="0" fillId="0" borderId="11" xfId="0" applyBorder="1"/>
    <xf numFmtId="0" fontId="0" fillId="0" borderId="46" xfId="0" applyBorder="1"/>
    <xf numFmtId="0" fontId="0" fillId="0" borderId="47" xfId="0" applyBorder="1"/>
    <xf numFmtId="0" fontId="0" fillId="0" borderId="33" xfId="0" applyBorder="1"/>
    <xf numFmtId="0" fontId="0" fillId="0" borderId="4" xfId="0" applyBorder="1"/>
    <xf numFmtId="0" fontId="0" fillId="0" borderId="48" xfId="0" applyBorder="1"/>
    <xf numFmtId="0" fontId="1" fillId="0" borderId="12" xfId="0" applyFont="1" applyBorder="1"/>
    <xf numFmtId="0" fontId="0" fillId="5" borderId="13" xfId="0" applyFill="1" applyBorder="1"/>
    <xf numFmtId="0" fontId="0" fillId="5" borderId="14" xfId="0" applyFill="1" applyBorder="1"/>
    <xf numFmtId="0" fontId="0" fillId="5" borderId="15" xfId="0" applyFill="1" applyBorder="1"/>
    <xf numFmtId="0" fontId="0" fillId="6" borderId="16" xfId="0" applyFill="1" applyBorder="1"/>
    <xf numFmtId="0" fontId="0" fillId="0" borderId="37" xfId="0" applyBorder="1"/>
    <xf numFmtId="0" fontId="0" fillId="0" borderId="15" xfId="0" applyBorder="1"/>
    <xf numFmtId="0" fontId="0" fillId="0" borderId="17" xfId="0" applyBorder="1"/>
    <xf numFmtId="0" fontId="0" fillId="0" borderId="16" xfId="0" applyBorder="1"/>
    <xf numFmtId="0" fontId="0" fillId="4" borderId="16" xfId="0" applyFill="1" applyBorder="1"/>
    <xf numFmtId="4" fontId="1" fillId="2" borderId="15" xfId="0" applyNumberFormat="1" applyFont="1" applyFill="1" applyBorder="1"/>
    <xf numFmtId="0" fontId="0" fillId="0" borderId="49" xfId="0" applyBorder="1"/>
    <xf numFmtId="0" fontId="1" fillId="0" borderId="49" xfId="0" applyFont="1" applyBorder="1"/>
    <xf numFmtId="0" fontId="0" fillId="0" borderId="50" xfId="0" applyBorder="1"/>
    <xf numFmtId="0" fontId="0" fillId="0" borderId="3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2" borderId="31" xfId="0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6" borderId="9" xfId="0" applyFont="1" applyFill="1" applyBorder="1"/>
    <xf numFmtId="0" fontId="1" fillId="2" borderId="10" xfId="0" applyFont="1" applyFill="1" applyBorder="1"/>
    <xf numFmtId="0" fontId="1" fillId="2" borderId="35" xfId="0" applyFont="1" applyFill="1" applyBorder="1"/>
    <xf numFmtId="0" fontId="1" fillId="0" borderId="0" xfId="0" applyFont="1"/>
    <xf numFmtId="0" fontId="1" fillId="0" borderId="32" xfId="0" applyFont="1" applyBorder="1"/>
    <xf numFmtId="0" fontId="1" fillId="0" borderId="38" xfId="0" applyFont="1" applyBorder="1" applyAlignment="1">
      <alignment horizontal="left"/>
    </xf>
    <xf numFmtId="0" fontId="0" fillId="0" borderId="41" xfId="0" applyBorder="1"/>
    <xf numFmtId="0" fontId="0" fillId="6" borderId="42" xfId="0" applyFill="1" applyBorder="1"/>
    <xf numFmtId="0" fontId="0" fillId="0" borderId="43" xfId="0" applyBorder="1"/>
    <xf numFmtId="4" fontId="0" fillId="0" borderId="54" xfId="0" applyNumberFormat="1" applyBorder="1"/>
    <xf numFmtId="4" fontId="0" fillId="0" borderId="42" xfId="0" applyNumberFormat="1" applyBorder="1"/>
    <xf numFmtId="0" fontId="0" fillId="4" borderId="42" xfId="0" applyFill="1" applyBorder="1"/>
    <xf numFmtId="4" fontId="0" fillId="2" borderId="37" xfId="0" applyNumberFormat="1" applyFill="1" applyBorder="1"/>
    <xf numFmtId="0" fontId="0" fillId="0" borderId="28" xfId="0" applyBorder="1"/>
    <xf numFmtId="0" fontId="0" fillId="6" borderId="0" xfId="0" applyFill="1"/>
    <xf numFmtId="0" fontId="0" fillId="0" borderId="29" xfId="0" applyBorder="1"/>
    <xf numFmtId="0" fontId="0" fillId="4" borderId="0" xfId="0" applyFill="1"/>
    <xf numFmtId="4" fontId="0" fillId="2" borderId="44" xfId="0" applyNumberFormat="1" applyFill="1" applyBorder="1"/>
    <xf numFmtId="0" fontId="1" fillId="0" borderId="19" xfId="0" applyFont="1" applyBorder="1"/>
    <xf numFmtId="0" fontId="0" fillId="0" borderId="55" xfId="0" applyBorder="1"/>
    <xf numFmtId="0" fontId="0" fillId="8" borderId="14" xfId="0" applyFill="1" applyBorder="1"/>
    <xf numFmtId="0" fontId="0" fillId="8" borderId="16" xfId="0" applyFill="1" applyBorder="1"/>
    <xf numFmtId="0" fontId="0" fillId="0" borderId="30" xfId="0" applyBorder="1"/>
    <xf numFmtId="0" fontId="1" fillId="6" borderId="51" xfId="0" applyFont="1" applyFill="1" applyBorder="1"/>
    <xf numFmtId="0" fontId="0" fillId="5" borderId="41" xfId="0" applyFill="1" applyBorder="1"/>
    <xf numFmtId="0" fontId="0" fillId="5" borderId="43" xfId="0" applyFill="1" applyBorder="1"/>
    <xf numFmtId="0" fontId="0" fillId="0" borderId="54" xfId="0" applyBorder="1"/>
    <xf numFmtId="0" fontId="0" fillId="0" borderId="42" xfId="0" applyBorder="1"/>
    <xf numFmtId="4" fontId="1" fillId="2" borderId="41" xfId="0" applyNumberFormat="1" applyFont="1" applyFill="1" applyBorder="1"/>
    <xf numFmtId="4" fontId="1" fillId="0" borderId="48" xfId="0" applyNumberFormat="1" applyFont="1" applyBorder="1"/>
    <xf numFmtId="4" fontId="1" fillId="0" borderId="56" xfId="0" applyNumberFormat="1" applyFont="1" applyBorder="1"/>
    <xf numFmtId="0" fontId="1" fillId="0" borderId="4" xfId="0" applyFont="1" applyBorder="1" applyAlignment="1">
      <alignment horizontal="left"/>
    </xf>
    <xf numFmtId="0" fontId="0" fillId="0" borderId="57" xfId="0" applyBorder="1"/>
    <xf numFmtId="0" fontId="1" fillId="0" borderId="1" xfId="0" applyFont="1" applyBorder="1"/>
    <xf numFmtId="0" fontId="1" fillId="0" borderId="2" xfId="0" applyFont="1" applyBorder="1"/>
    <xf numFmtId="4" fontId="1" fillId="0" borderId="2" xfId="0" applyNumberFormat="1" applyFont="1" applyBorder="1"/>
    <xf numFmtId="4" fontId="1" fillId="6" borderId="2" xfId="0" applyNumberFormat="1" applyFont="1" applyFill="1" applyBorder="1"/>
    <xf numFmtId="4" fontId="1" fillId="0" borderId="1" xfId="0" applyNumberFormat="1" applyFont="1" applyBorder="1"/>
    <xf numFmtId="4" fontId="1" fillId="0" borderId="58" xfId="0" applyNumberFormat="1" applyFont="1" applyBorder="1"/>
    <xf numFmtId="4" fontId="1" fillId="2" borderId="3" xfId="0" applyNumberFormat="1" applyFont="1" applyFill="1" applyBorder="1"/>
    <xf numFmtId="4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A4FA-94E9-43E9-9A56-DF207C8AC518}">
  <dimension ref="A2:T36"/>
  <sheetViews>
    <sheetView tabSelected="1" workbookViewId="0">
      <selection activeCell="Q34" sqref="Q34"/>
    </sheetView>
  </sheetViews>
  <sheetFormatPr baseColWidth="10" defaultRowHeight="14.4" x14ac:dyDescent="0.3"/>
  <cols>
    <col min="1" max="1" width="13.77734375" customWidth="1"/>
    <col min="2" max="2" width="12.33203125" customWidth="1"/>
    <col min="3" max="3" width="40.21875" customWidth="1"/>
    <col min="4" max="4" width="11.21875" hidden="1" customWidth="1"/>
    <col min="5" max="5" width="10.77734375" hidden="1" customWidth="1"/>
    <col min="6" max="6" width="12" hidden="1" customWidth="1"/>
    <col min="7" max="7" width="10.21875" hidden="1" customWidth="1"/>
    <col min="8" max="8" width="13.109375" hidden="1" customWidth="1"/>
    <col min="9" max="9" width="9.44140625" customWidth="1"/>
    <col min="10" max="14" width="13.6640625" customWidth="1"/>
    <col min="15" max="15" width="13.88671875" customWidth="1"/>
  </cols>
  <sheetData>
    <row r="2" spans="1:18" ht="18" x14ac:dyDescent="0.3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 x14ac:dyDescent="0.3">
      <c r="A3" s="2"/>
      <c r="B3" s="2"/>
      <c r="C3" s="2"/>
      <c r="D3" s="2"/>
      <c r="E3" s="2"/>
      <c r="F3" s="2"/>
      <c r="G3" s="2"/>
    </row>
    <row r="4" spans="1:18" ht="15" thickBot="1" x14ac:dyDescent="0.35">
      <c r="A4" s="2" t="s">
        <v>1</v>
      </c>
      <c r="B4" s="2" t="s">
        <v>2</v>
      </c>
      <c r="C4" s="2" t="s">
        <v>3</v>
      </c>
      <c r="D4" s="2">
        <v>10</v>
      </c>
      <c r="E4" s="2"/>
      <c r="F4" s="2"/>
      <c r="G4" s="2"/>
    </row>
    <row r="5" spans="1:18" ht="15" customHeight="1" thickBot="1" x14ac:dyDescent="0.35">
      <c r="C5" s="3" t="s">
        <v>4</v>
      </c>
      <c r="D5" s="4"/>
      <c r="E5" s="4"/>
      <c r="F5" s="4"/>
      <c r="G5" s="4"/>
      <c r="H5" s="5"/>
      <c r="I5" s="6"/>
      <c r="J5" s="7" t="s">
        <v>5</v>
      </c>
      <c r="K5" s="8"/>
      <c r="L5" s="8"/>
      <c r="M5" s="8"/>
      <c r="N5" s="8"/>
      <c r="O5" s="9"/>
    </row>
    <row r="6" spans="1:18" ht="43.8" thickBot="1" x14ac:dyDescent="0.35">
      <c r="A6" s="10" t="s">
        <v>6</v>
      </c>
      <c r="B6" s="10" t="s">
        <v>7</v>
      </c>
      <c r="C6" s="11" t="s">
        <v>8</v>
      </c>
      <c r="D6" s="12" t="s">
        <v>9</v>
      </c>
      <c r="E6" s="12" t="s">
        <v>10</v>
      </c>
      <c r="F6" s="13" t="s">
        <v>11</v>
      </c>
      <c r="G6" s="13" t="s">
        <v>12</v>
      </c>
      <c r="H6" s="13" t="s">
        <v>13</v>
      </c>
      <c r="I6" s="14" t="s">
        <v>14</v>
      </c>
      <c r="J6" s="15" t="s">
        <v>15</v>
      </c>
      <c r="K6" s="16" t="s">
        <v>16</v>
      </c>
      <c r="L6" s="17" t="s">
        <v>17</v>
      </c>
      <c r="M6" s="17" t="s">
        <v>18</v>
      </c>
      <c r="N6" s="18" t="s">
        <v>19</v>
      </c>
      <c r="O6" s="13" t="s">
        <v>20</v>
      </c>
      <c r="P6" s="19" t="s">
        <v>21</v>
      </c>
      <c r="Q6" s="20" t="s">
        <v>22</v>
      </c>
      <c r="R6" s="21" t="s">
        <v>23</v>
      </c>
    </row>
    <row r="7" spans="1:18" x14ac:dyDescent="0.3">
      <c r="A7" s="22"/>
      <c r="B7" s="23">
        <v>363064</v>
      </c>
      <c r="C7" s="24" t="s">
        <v>24</v>
      </c>
      <c r="D7" s="25"/>
      <c r="E7" s="25"/>
      <c r="F7" s="26"/>
      <c r="G7" s="26"/>
      <c r="H7" s="27"/>
      <c r="I7" s="28">
        <f>SUM(G7:H7)</f>
        <v>0</v>
      </c>
      <c r="J7" s="27"/>
      <c r="K7" s="27"/>
      <c r="L7" s="29"/>
      <c r="M7" s="30">
        <v>785.13</v>
      </c>
      <c r="N7" s="31"/>
      <c r="O7" s="32">
        <f>+M7</f>
        <v>785.13</v>
      </c>
      <c r="P7" s="33">
        <v>785.13</v>
      </c>
      <c r="Q7" s="34">
        <f>+O7-P7</f>
        <v>0</v>
      </c>
      <c r="R7" s="35">
        <v>174.67</v>
      </c>
    </row>
    <row r="8" spans="1:18" x14ac:dyDescent="0.3">
      <c r="A8" s="22">
        <v>14458823367</v>
      </c>
      <c r="B8" s="23">
        <v>362937</v>
      </c>
      <c r="C8" s="24" t="s">
        <v>25</v>
      </c>
      <c r="D8" s="25"/>
      <c r="E8" s="25"/>
      <c r="F8" s="26"/>
      <c r="G8" s="27"/>
      <c r="H8" s="27"/>
      <c r="I8" s="28"/>
      <c r="J8" s="27"/>
      <c r="K8" s="27"/>
      <c r="L8" s="29"/>
      <c r="M8" s="36"/>
      <c r="N8" s="31"/>
      <c r="O8" s="32"/>
      <c r="P8" s="33"/>
      <c r="Q8" s="34"/>
      <c r="R8" s="35"/>
    </row>
    <row r="9" spans="1:18" x14ac:dyDescent="0.3">
      <c r="A9" s="22"/>
      <c r="B9" s="23">
        <v>224459</v>
      </c>
      <c r="C9" s="24" t="s">
        <v>26</v>
      </c>
      <c r="D9" s="25"/>
      <c r="E9" s="25"/>
      <c r="F9" s="26"/>
      <c r="G9" s="27"/>
      <c r="H9" s="27"/>
      <c r="I9" s="28"/>
      <c r="J9" s="27"/>
      <c r="K9" s="27"/>
      <c r="L9" s="29"/>
      <c r="M9" s="30">
        <v>33.71</v>
      </c>
      <c r="N9" s="31"/>
      <c r="O9" s="32">
        <f t="shared" ref="O9:O12" si="0">+M9</f>
        <v>33.71</v>
      </c>
      <c r="P9" s="33">
        <v>33.71</v>
      </c>
      <c r="Q9" s="34">
        <f t="shared" ref="Q9:Q12" si="1">+O9-P9</f>
        <v>0</v>
      </c>
      <c r="R9" s="35"/>
    </row>
    <row r="10" spans="1:18" x14ac:dyDescent="0.3">
      <c r="A10" s="37"/>
      <c r="B10" s="38">
        <v>21109506</v>
      </c>
      <c r="C10" s="39" t="s">
        <v>27</v>
      </c>
      <c r="D10" s="40"/>
      <c r="E10" s="41"/>
      <c r="F10" s="42"/>
      <c r="G10" s="43"/>
      <c r="H10" s="43"/>
      <c r="I10" s="44"/>
      <c r="J10" s="43"/>
      <c r="K10" s="43"/>
      <c r="L10" s="45"/>
      <c r="M10" s="46">
        <v>2.36</v>
      </c>
      <c r="N10" s="47"/>
      <c r="O10" s="32">
        <f t="shared" si="0"/>
        <v>2.36</v>
      </c>
      <c r="P10" s="33">
        <v>2.36</v>
      </c>
      <c r="Q10" s="34">
        <f t="shared" si="1"/>
        <v>0</v>
      </c>
      <c r="R10" s="35"/>
    </row>
    <row r="11" spans="1:18" x14ac:dyDescent="0.3">
      <c r="A11" s="25"/>
      <c r="B11" s="48">
        <v>955617</v>
      </c>
      <c r="C11" s="24" t="s">
        <v>28</v>
      </c>
      <c r="D11" s="25"/>
      <c r="E11" s="49"/>
      <c r="F11" s="50"/>
      <c r="G11" s="51"/>
      <c r="H11" s="27"/>
      <c r="I11" s="28"/>
      <c r="J11" s="51"/>
      <c r="K11" s="51"/>
      <c r="L11" s="29"/>
      <c r="M11" s="30">
        <v>154.47999999999999</v>
      </c>
      <c r="N11" s="31"/>
      <c r="O11" s="32">
        <f t="shared" si="0"/>
        <v>154.47999999999999</v>
      </c>
      <c r="P11" s="33">
        <v>154.47999999999999</v>
      </c>
      <c r="Q11" s="34">
        <f t="shared" si="1"/>
        <v>0</v>
      </c>
      <c r="R11" s="35"/>
    </row>
    <row r="12" spans="1:18" x14ac:dyDescent="0.3">
      <c r="A12" s="25"/>
      <c r="B12" s="48">
        <v>21083317</v>
      </c>
      <c r="C12" s="24" t="s">
        <v>29</v>
      </c>
      <c r="D12" s="25"/>
      <c r="E12" s="49"/>
      <c r="F12" s="50"/>
      <c r="G12" s="51"/>
      <c r="H12" s="27"/>
      <c r="I12" s="28"/>
      <c r="J12" s="51"/>
      <c r="K12" s="51"/>
      <c r="L12" s="29"/>
      <c r="M12" s="30">
        <v>1.36</v>
      </c>
      <c r="N12" s="31"/>
      <c r="O12" s="32">
        <f t="shared" si="0"/>
        <v>1.36</v>
      </c>
      <c r="P12" s="33">
        <v>1.36</v>
      </c>
      <c r="Q12" s="52">
        <f t="shared" si="1"/>
        <v>0</v>
      </c>
      <c r="R12" s="35"/>
    </row>
    <row r="13" spans="1:18" ht="15" thickBot="1" x14ac:dyDescent="0.35">
      <c r="A13" s="53"/>
      <c r="B13" s="54"/>
      <c r="C13" s="55"/>
      <c r="D13" s="56"/>
      <c r="E13" s="57"/>
      <c r="F13" s="58"/>
      <c r="G13" s="58"/>
      <c r="H13" s="58"/>
      <c r="I13" s="59"/>
      <c r="J13" s="60"/>
      <c r="K13" s="58"/>
      <c r="L13" s="61"/>
      <c r="M13" s="59"/>
      <c r="N13" s="59"/>
      <c r="O13" s="62">
        <f>SUM(O7:O12)</f>
        <v>977.04000000000008</v>
      </c>
      <c r="P13" s="63">
        <f>SUM(P7:P12)</f>
        <v>977.04000000000008</v>
      </c>
      <c r="Q13" s="64">
        <f>SUM(Q7:Q12)</f>
        <v>0</v>
      </c>
      <c r="R13" s="65"/>
    </row>
    <row r="14" spans="1:18" ht="15" thickBot="1" x14ac:dyDescent="0.35">
      <c r="A14" s="10" t="s">
        <v>30</v>
      </c>
      <c r="B14" s="10" t="s">
        <v>31</v>
      </c>
      <c r="C14" s="66"/>
      <c r="D14" s="67"/>
      <c r="E14" s="67"/>
      <c r="F14" s="68"/>
      <c r="G14" s="68"/>
      <c r="H14" s="68"/>
      <c r="I14" s="69"/>
      <c r="J14" s="70"/>
      <c r="K14" s="71"/>
      <c r="L14" s="72"/>
      <c r="M14" s="73"/>
      <c r="N14" s="74"/>
      <c r="O14" s="68"/>
      <c r="P14" s="75"/>
      <c r="Q14" s="68"/>
    </row>
    <row r="15" spans="1:18" x14ac:dyDescent="0.3">
      <c r="A15" s="22"/>
      <c r="B15" s="76">
        <v>382367</v>
      </c>
      <c r="C15" s="24" t="s">
        <v>32</v>
      </c>
      <c r="D15" s="25"/>
      <c r="E15" s="25"/>
      <c r="F15" s="26"/>
      <c r="G15" s="27"/>
      <c r="H15" s="27"/>
      <c r="I15" s="28">
        <f>SUM(G15:H15)</f>
        <v>0</v>
      </c>
      <c r="J15" s="77"/>
      <c r="K15" s="78">
        <v>100.6</v>
      </c>
      <c r="L15" s="33">
        <v>100.6</v>
      </c>
      <c r="M15" s="36">
        <v>100.02</v>
      </c>
      <c r="N15" s="31"/>
      <c r="O15" s="32">
        <f>SUM(J15:N15)</f>
        <v>301.21999999999997</v>
      </c>
      <c r="P15" s="79"/>
      <c r="Q15" s="80">
        <f>+O15-P15</f>
        <v>301.21999999999997</v>
      </c>
    </row>
    <row r="16" spans="1:18" x14ac:dyDescent="0.3">
      <c r="A16" s="22"/>
      <c r="B16" s="76">
        <v>245101</v>
      </c>
      <c r="C16" s="24" t="s">
        <v>33</v>
      </c>
      <c r="D16" s="25"/>
      <c r="E16" s="25"/>
      <c r="F16" s="26"/>
      <c r="G16" s="27"/>
      <c r="H16" s="27"/>
      <c r="I16" s="28">
        <f>SUM(G16:H16)</f>
        <v>0</v>
      </c>
      <c r="J16" s="77"/>
      <c r="K16" s="81">
        <v>67.42</v>
      </c>
      <c r="L16" s="33">
        <v>55.94</v>
      </c>
      <c r="M16" s="36">
        <v>56.2</v>
      </c>
      <c r="N16" s="31"/>
      <c r="O16" s="32">
        <f>SUM(J16:N16)</f>
        <v>179.56</v>
      </c>
      <c r="P16" s="82"/>
      <c r="Q16" s="80">
        <f>+O16-P16</f>
        <v>179.56</v>
      </c>
    </row>
    <row r="17" spans="1:20" ht="15" thickBot="1" x14ac:dyDescent="0.35">
      <c r="A17" s="83"/>
      <c r="B17" s="84">
        <v>239450</v>
      </c>
      <c r="C17" s="85" t="s">
        <v>34</v>
      </c>
      <c r="D17" s="25"/>
      <c r="E17" s="86"/>
      <c r="F17" s="87"/>
      <c r="G17" s="88"/>
      <c r="H17" s="88"/>
      <c r="I17" s="89">
        <f>SUM(G17:H17)</f>
        <v>0</v>
      </c>
      <c r="J17" s="77"/>
      <c r="K17" s="90">
        <v>39.71</v>
      </c>
      <c r="L17" s="33">
        <v>39.71</v>
      </c>
      <c r="M17" s="50">
        <v>39.76</v>
      </c>
      <c r="N17" s="91"/>
      <c r="O17" s="92">
        <f>SUM(J17:N17)</f>
        <v>119.18</v>
      </c>
      <c r="P17" s="93"/>
      <c r="Q17" s="80">
        <f>+O17-P17</f>
        <v>119.18</v>
      </c>
    </row>
    <row r="18" spans="1:20" ht="15" thickBot="1" x14ac:dyDescent="0.35">
      <c r="A18" s="53"/>
      <c r="B18" s="94"/>
      <c r="C18" s="55"/>
      <c r="D18" s="95"/>
      <c r="E18" s="56"/>
      <c r="F18" s="58"/>
      <c r="G18" s="58"/>
      <c r="H18" s="58"/>
      <c r="I18" s="59"/>
      <c r="J18" s="60"/>
      <c r="K18" s="58"/>
      <c r="L18" s="61"/>
      <c r="M18" s="59"/>
      <c r="N18" s="59"/>
      <c r="O18" s="62">
        <f>SUM(O15:O17)</f>
        <v>599.96</v>
      </c>
      <c r="P18" s="63">
        <f>SUM(P15:P17)</f>
        <v>0</v>
      </c>
      <c r="Q18" s="96">
        <f>+O18-P15-P16-P17</f>
        <v>599.96</v>
      </c>
      <c r="R18" s="97" t="s">
        <v>35</v>
      </c>
      <c r="S18" s="98"/>
      <c r="T18" s="99"/>
    </row>
    <row r="19" spans="1:20" ht="15" thickBot="1" x14ac:dyDescent="0.35">
      <c r="A19" s="10" t="s">
        <v>36</v>
      </c>
      <c r="B19" s="10" t="s">
        <v>37</v>
      </c>
      <c r="C19" s="66"/>
      <c r="D19" s="67"/>
      <c r="E19" s="67"/>
      <c r="F19" s="68"/>
      <c r="G19" s="68"/>
      <c r="H19" s="68"/>
      <c r="I19" s="69"/>
      <c r="J19" s="70"/>
      <c r="K19" s="68"/>
      <c r="L19" s="72"/>
      <c r="M19" s="73"/>
      <c r="N19" s="74"/>
      <c r="O19" s="68"/>
      <c r="P19" s="75"/>
      <c r="Q19" s="68"/>
      <c r="R19" s="100" t="s">
        <v>38</v>
      </c>
      <c r="S19" s="101"/>
      <c r="T19" s="102"/>
    </row>
    <row r="20" spans="1:20" x14ac:dyDescent="0.3">
      <c r="A20" s="22"/>
      <c r="B20" s="103" t="s">
        <v>39</v>
      </c>
      <c r="C20" s="104"/>
      <c r="D20" s="105"/>
      <c r="E20" s="105"/>
      <c r="F20" s="106"/>
      <c r="G20" s="106"/>
      <c r="H20" s="106">
        <v>184.55</v>
      </c>
      <c r="I20" s="107">
        <f>SUM(C20:H20)</f>
        <v>184.55</v>
      </c>
      <c r="J20" s="108">
        <v>183.95</v>
      </c>
      <c r="K20" s="109">
        <v>153.54</v>
      </c>
      <c r="L20" s="110">
        <v>120.67</v>
      </c>
      <c r="M20" s="111">
        <v>82.69</v>
      </c>
      <c r="N20" s="112"/>
      <c r="O20" s="113">
        <f>SUM(I20:M20)</f>
        <v>725.39999999999986</v>
      </c>
      <c r="P20" s="63">
        <v>184.55</v>
      </c>
      <c r="Q20" s="80">
        <f>+O20-P20</f>
        <v>540.84999999999991</v>
      </c>
    </row>
    <row r="21" spans="1:20" ht="15" thickBot="1" x14ac:dyDescent="0.35">
      <c r="A21" s="114"/>
      <c r="B21" s="115"/>
      <c r="C21" s="116"/>
      <c r="D21" s="95"/>
      <c r="E21" s="95"/>
      <c r="F21" s="117"/>
      <c r="G21" s="117"/>
      <c r="H21" s="117"/>
      <c r="I21" s="118"/>
      <c r="J21" s="119"/>
      <c r="K21" s="117"/>
      <c r="L21" s="120"/>
      <c r="M21" s="118"/>
      <c r="N21" s="118"/>
      <c r="O21" s="121"/>
      <c r="P21" s="63"/>
      <c r="Q21" s="63"/>
    </row>
    <row r="22" spans="1:20" s="128" customFormat="1" x14ac:dyDescent="0.3">
      <c r="A22" s="10" t="s">
        <v>40</v>
      </c>
      <c r="B22" s="10"/>
      <c r="C22" s="122"/>
      <c r="D22" s="123"/>
      <c r="E22" s="123"/>
      <c r="F22" s="124"/>
      <c r="G22" s="124"/>
      <c r="H22" s="124"/>
      <c r="I22" s="125"/>
      <c r="J22" s="126"/>
      <c r="K22" s="124"/>
      <c r="L22" s="127"/>
      <c r="M22" s="127"/>
      <c r="N22" s="127"/>
      <c r="O22" s="124"/>
      <c r="P22" s="75"/>
      <c r="Q22" s="68"/>
    </row>
    <row r="23" spans="1:20" x14ac:dyDescent="0.3">
      <c r="A23" s="22"/>
      <c r="B23" s="23">
        <v>37827885</v>
      </c>
      <c r="C23" s="24"/>
      <c r="D23" s="25"/>
      <c r="E23" s="25"/>
      <c r="F23" s="109"/>
      <c r="G23" s="109"/>
      <c r="H23" s="109"/>
      <c r="I23" s="107"/>
      <c r="J23" s="108">
        <v>61.46</v>
      </c>
      <c r="K23" s="108">
        <v>61.46</v>
      </c>
      <c r="L23" s="33">
        <v>0</v>
      </c>
      <c r="M23" s="36">
        <v>0</v>
      </c>
      <c r="N23" s="112">
        <v>31.95</v>
      </c>
      <c r="O23" s="32">
        <f>SUM(J23:K23)-N23</f>
        <v>90.97</v>
      </c>
      <c r="P23" s="129"/>
      <c r="Q23" s="80"/>
    </row>
    <row r="24" spans="1:20" x14ac:dyDescent="0.3">
      <c r="A24" s="22"/>
      <c r="B24" s="23">
        <v>32868686</v>
      </c>
      <c r="C24" s="24"/>
      <c r="D24" s="25"/>
      <c r="E24" s="25"/>
      <c r="F24" s="109"/>
      <c r="G24" s="109"/>
      <c r="H24" s="109">
        <v>214.52</v>
      </c>
      <c r="I24" s="107">
        <v>214.52</v>
      </c>
      <c r="J24" s="108">
        <v>214.52</v>
      </c>
      <c r="K24" s="108">
        <v>214.52</v>
      </c>
      <c r="L24" s="33">
        <v>0</v>
      </c>
      <c r="M24" s="36">
        <v>0</v>
      </c>
      <c r="N24" s="112">
        <v>75.08</v>
      </c>
      <c r="O24" s="32">
        <f>SUM(I24:K24)-N24</f>
        <v>568.48</v>
      </c>
      <c r="P24" s="129"/>
      <c r="Q24" s="80"/>
    </row>
    <row r="25" spans="1:20" ht="15" thickBot="1" x14ac:dyDescent="0.35">
      <c r="A25" s="83"/>
      <c r="B25" s="130">
        <v>37826728</v>
      </c>
      <c r="C25" s="85"/>
      <c r="D25" s="86"/>
      <c r="E25" s="86"/>
      <c r="F25" s="131"/>
      <c r="G25" s="131"/>
      <c r="H25" s="131">
        <v>61.46</v>
      </c>
      <c r="I25" s="132">
        <v>61.46</v>
      </c>
      <c r="J25" s="133">
        <v>61.46</v>
      </c>
      <c r="K25" s="133">
        <v>61.46</v>
      </c>
      <c r="L25" s="134">
        <v>0</v>
      </c>
      <c r="M25" s="135">
        <v>0</v>
      </c>
      <c r="N25" s="136">
        <v>21.5</v>
      </c>
      <c r="O25" s="137">
        <f>+I25+J25+K25-N25</f>
        <v>162.88</v>
      </c>
      <c r="P25" s="63"/>
      <c r="Q25" s="80"/>
    </row>
    <row r="26" spans="1:20" ht="15" thickBot="1" x14ac:dyDescent="0.35">
      <c r="A26" s="53"/>
      <c r="B26" s="54"/>
      <c r="C26" s="55"/>
      <c r="D26" s="56"/>
      <c r="E26" s="56"/>
      <c r="F26" s="138"/>
      <c r="G26" s="138"/>
      <c r="H26" s="138"/>
      <c r="I26" s="139"/>
      <c r="J26" s="140"/>
      <c r="K26" s="82"/>
      <c r="L26" s="61"/>
      <c r="M26" s="59"/>
      <c r="N26" s="141"/>
      <c r="O26" s="142">
        <f>SUM(O23:O25)</f>
        <v>822.33</v>
      </c>
      <c r="P26" s="63"/>
      <c r="Q26" s="63">
        <f>+O26</f>
        <v>822.33</v>
      </c>
    </row>
    <row r="27" spans="1:20" s="128" customFormat="1" x14ac:dyDescent="0.3">
      <c r="A27" s="10" t="s">
        <v>41</v>
      </c>
      <c r="B27" s="10"/>
      <c r="C27" s="122"/>
      <c r="D27" s="123"/>
      <c r="E27" s="123"/>
      <c r="F27" s="124"/>
      <c r="G27" s="124"/>
      <c r="H27" s="124"/>
      <c r="I27" s="125"/>
      <c r="J27" s="126"/>
      <c r="K27" s="124"/>
      <c r="L27" s="127"/>
      <c r="M27" s="127"/>
      <c r="N27" s="127"/>
      <c r="O27" s="124"/>
      <c r="P27" s="75"/>
      <c r="Q27" s="68"/>
    </row>
    <row r="28" spans="1:20" x14ac:dyDescent="0.3">
      <c r="A28" s="143" t="s">
        <v>42</v>
      </c>
      <c r="B28" s="54"/>
      <c r="C28" s="55"/>
      <c r="D28" s="56"/>
      <c r="E28" s="56"/>
      <c r="F28" s="138"/>
      <c r="G28" s="138"/>
      <c r="H28" s="144"/>
      <c r="I28" s="145"/>
      <c r="J28" s="82"/>
      <c r="K28" s="82"/>
      <c r="L28" s="61"/>
      <c r="M28" s="59"/>
      <c r="N28" s="141"/>
      <c r="O28" s="142"/>
      <c r="P28" s="63"/>
      <c r="Q28" s="63"/>
    </row>
    <row r="29" spans="1:20" x14ac:dyDescent="0.3">
      <c r="A29" s="22"/>
      <c r="B29" s="23"/>
      <c r="C29" s="24"/>
      <c r="D29" s="25"/>
      <c r="E29" s="25"/>
      <c r="F29" s="109"/>
      <c r="G29" s="109"/>
      <c r="H29" s="109"/>
      <c r="I29" s="146"/>
      <c r="J29" s="108"/>
      <c r="K29" s="108"/>
      <c r="L29" s="51">
        <v>210.08</v>
      </c>
      <c r="M29" s="36">
        <v>210.08</v>
      </c>
      <c r="N29" s="112"/>
      <c r="O29" s="32">
        <f>SUM(L29:M29)</f>
        <v>420.16</v>
      </c>
      <c r="P29" s="129">
        <v>210.08</v>
      </c>
      <c r="Q29" s="80">
        <f>+O29-P29</f>
        <v>210.08</v>
      </c>
    </row>
    <row r="30" spans="1:20" ht="15" thickBot="1" x14ac:dyDescent="0.35">
      <c r="A30" s="53"/>
      <c r="B30" s="54"/>
      <c r="C30" s="55"/>
      <c r="D30" s="56"/>
      <c r="E30" s="56"/>
      <c r="F30" s="138"/>
      <c r="G30" s="138"/>
      <c r="H30" s="144"/>
      <c r="I30" s="145"/>
      <c r="J30" s="82"/>
      <c r="K30" s="138"/>
      <c r="L30" s="147"/>
      <c r="O30" s="62">
        <f>SUM(O29)</f>
        <v>420.16</v>
      </c>
      <c r="P30" s="63"/>
      <c r="Q30" s="63"/>
    </row>
    <row r="31" spans="1:20" s="128" customFormat="1" x14ac:dyDescent="0.3">
      <c r="A31" s="10" t="s">
        <v>43</v>
      </c>
      <c r="B31" s="10"/>
      <c r="C31" s="122"/>
      <c r="D31" s="123"/>
      <c r="E31" s="123"/>
      <c r="F31" s="124"/>
      <c r="G31" s="124"/>
      <c r="H31" s="124"/>
      <c r="I31" s="148"/>
      <c r="J31" s="126"/>
      <c r="K31" s="124"/>
      <c r="L31" s="127"/>
      <c r="M31" s="127"/>
      <c r="N31" s="127"/>
      <c r="O31" s="68"/>
      <c r="P31" s="75"/>
      <c r="Q31" s="68"/>
    </row>
    <row r="32" spans="1:20" ht="15" thickBot="1" x14ac:dyDescent="0.35">
      <c r="A32" s="22"/>
      <c r="B32" s="130">
        <v>9069</v>
      </c>
      <c r="C32" s="85"/>
      <c r="D32" s="86"/>
      <c r="E32" s="86"/>
      <c r="F32" s="149"/>
      <c r="G32" s="149"/>
      <c r="H32" s="149"/>
      <c r="I32" s="132">
        <f>SUM(F32:H32)</f>
        <v>0</v>
      </c>
      <c r="J32" s="150"/>
      <c r="K32" s="149">
        <v>1374.83</v>
      </c>
      <c r="L32" s="151"/>
      <c r="M32" s="152"/>
      <c r="N32" s="152"/>
      <c r="O32" s="153">
        <f>SUM(I32:L32)</f>
        <v>1374.83</v>
      </c>
      <c r="P32" s="154">
        <f>+K32</f>
        <v>1374.83</v>
      </c>
      <c r="Q32" s="155">
        <f>+O32-P32</f>
        <v>0</v>
      </c>
    </row>
    <row r="33" spans="1:17" ht="15" thickBot="1" x14ac:dyDescent="0.35">
      <c r="A33" s="53"/>
      <c r="B33" s="156"/>
      <c r="C33" s="101"/>
      <c r="D33" s="101"/>
      <c r="E33" s="101"/>
      <c r="F33" s="101"/>
      <c r="G33" s="101"/>
      <c r="H33" s="101"/>
      <c r="I33" s="101"/>
      <c r="J33" s="100"/>
      <c r="K33" s="101"/>
      <c r="L33" s="157"/>
      <c r="M33" s="101"/>
      <c r="N33" s="101"/>
      <c r="O33" s="154"/>
      <c r="P33" s="154"/>
      <c r="Q33" s="154"/>
    </row>
    <row r="34" spans="1:17" s="128" customFormat="1" ht="15" thickBot="1" x14ac:dyDescent="0.35">
      <c r="A34" s="158" t="s">
        <v>44</v>
      </c>
      <c r="B34" s="159"/>
      <c r="C34" s="160">
        <f t="shared" ref="C34:K34" si="2">SUM(C7:C32)</f>
        <v>0</v>
      </c>
      <c r="D34" s="160">
        <f t="shared" si="2"/>
        <v>0</v>
      </c>
      <c r="E34" s="160">
        <f t="shared" si="2"/>
        <v>0</v>
      </c>
      <c r="F34" s="160">
        <f t="shared" si="2"/>
        <v>0</v>
      </c>
      <c r="G34" s="160">
        <f t="shared" si="2"/>
        <v>0</v>
      </c>
      <c r="H34" s="160">
        <f t="shared" si="2"/>
        <v>460.53000000000003</v>
      </c>
      <c r="I34" s="161"/>
      <c r="J34" s="162">
        <f t="shared" si="2"/>
        <v>521.39</v>
      </c>
      <c r="K34" s="160">
        <f t="shared" si="2"/>
        <v>2073.54</v>
      </c>
      <c r="L34" s="163"/>
      <c r="M34" s="163"/>
      <c r="N34" s="127"/>
      <c r="O34" s="164">
        <f>+O13+O18+O20+O30+O32+O26</f>
        <v>4919.7199999999993</v>
      </c>
      <c r="P34" s="165">
        <f>-P13-P18-P20-P32-P29</f>
        <v>-2746.5</v>
      </c>
      <c r="Q34" s="165">
        <v>4841.21</v>
      </c>
    </row>
    <row r="35" spans="1:17" s="128" customFormat="1" x14ac:dyDescent="0.3"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</row>
    <row r="36" spans="1:17" s="128" customFormat="1" ht="15" thickBot="1" x14ac:dyDescent="0.35">
      <c r="B36" s="149"/>
      <c r="C36" s="64" t="s">
        <v>45</v>
      </c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</row>
  </sheetData>
  <mergeCells count="3">
    <mergeCell ref="A2:O2"/>
    <mergeCell ref="C5:H5"/>
    <mergeCell ref="J5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Argote</dc:creator>
  <cp:lastModifiedBy>ivan Argote</cp:lastModifiedBy>
  <dcterms:created xsi:type="dcterms:W3CDTF">2024-12-16T03:40:05Z</dcterms:created>
  <dcterms:modified xsi:type="dcterms:W3CDTF">2024-12-16T03:40:56Z</dcterms:modified>
</cp:coreProperties>
</file>