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iargo\OneDrive\Documentos\Parque Lefevre Gobierno Local\webSite\Transparecia\Marzo 2025\"/>
    </mc:Choice>
  </mc:AlternateContent>
  <xr:revisionPtr revIDLastSave="0" documentId="8_{172E5D32-AFD4-442B-B8DF-2735400DE654}" xr6:coauthVersionLast="47" xr6:coauthVersionMax="47" xr10:uidLastSave="{00000000-0000-0000-0000-000000000000}"/>
  <bookViews>
    <workbookView xWindow="-108" yWindow="-108" windowWidth="23256" windowHeight="12456" xr2:uid="{A6F3CBA2-830F-43A2-9C95-43F03AF5173A}"/>
  </bookViews>
  <sheets>
    <sheet name="Hoja1" sheetId="1" r:id="rId1"/>
    <sheet name="Hoja2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J33" i="1" s="1"/>
  <c r="H31" i="1"/>
  <c r="H29" i="1"/>
  <c r="J29" i="1" s="1"/>
  <c r="H26" i="1"/>
  <c r="J26" i="1" s="1"/>
  <c r="I25" i="1"/>
  <c r="G25" i="1"/>
  <c r="H25" i="1" s="1"/>
  <c r="H22" i="1"/>
  <c r="I21" i="1"/>
  <c r="H21" i="1"/>
  <c r="I20" i="1"/>
  <c r="J20" i="1" s="1"/>
  <c r="H20" i="1"/>
  <c r="H17" i="1"/>
  <c r="I17" i="1" s="1"/>
  <c r="H16" i="1"/>
  <c r="I16" i="1" s="1"/>
  <c r="H15" i="1"/>
  <c r="H18" i="1" s="1"/>
  <c r="I12" i="1"/>
  <c r="H12" i="1"/>
  <c r="I11" i="1"/>
  <c r="H11" i="1"/>
  <c r="H10" i="1"/>
  <c r="I10" i="1" s="1"/>
  <c r="H9" i="1"/>
  <c r="I9" i="1" s="1"/>
  <c r="H8" i="1"/>
  <c r="I8" i="1" s="1"/>
  <c r="H7" i="1"/>
  <c r="H13" i="1" l="1"/>
  <c r="J21" i="1"/>
  <c r="I7" i="1"/>
  <c r="I13" i="1" s="1"/>
  <c r="J13" i="1" s="1"/>
  <c r="J25" i="1"/>
  <c r="H27" i="1"/>
  <c r="H40" i="1" s="1"/>
  <c r="I15" i="1"/>
  <c r="I18" i="1" s="1"/>
  <c r="J18" i="1" s="1"/>
  <c r="A7" i="2" l="1"/>
  <c r="A8" i="2" s="1"/>
  <c r="E5" i="2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</calcChain>
</file>

<file path=xl/sharedStrings.xml><?xml version="1.0" encoding="utf-8"?>
<sst xmlns="http://schemas.openxmlformats.org/spreadsheetml/2006/main" count="708" uniqueCount="310">
  <si>
    <t>SERVICIOS JUNTA COMUNAL PARQUE LEFEVRE</t>
  </si>
  <si>
    <t>RUC</t>
  </si>
  <si>
    <t>8-NT-2-5523</t>
  </si>
  <si>
    <t>DV 10</t>
  </si>
  <si>
    <t>ENSA</t>
  </si>
  <si>
    <t>LUZ</t>
  </si>
  <si>
    <t>PENDIENTE</t>
  </si>
  <si>
    <t>ENERO</t>
  </si>
  <si>
    <t>FEBRERO</t>
  </si>
  <si>
    <t>total</t>
  </si>
  <si>
    <t>PAGO /ABONOS</t>
  </si>
  <si>
    <t>saldo arreglo 10 meses</t>
  </si>
  <si>
    <t>OFICINA ADMINISTRATIVA</t>
  </si>
  <si>
    <t>GIMANSIO MUNICIPAL DE PANAMA VIEJO</t>
  </si>
  <si>
    <t xml:space="preserve"> CENTRO INTEGRAL PL</t>
  </si>
  <si>
    <t>ALTOS DEL ROMERAL LA GRAN ATRÁS DE PLAZA CAROLINA GARITA DE POLICIA</t>
  </si>
  <si>
    <t>ALTOS DEL ROMERAL BILBAO CUADRO EN EL PARQUE</t>
  </si>
  <si>
    <t>CHANIS, PRINCIPAL CAMARA ISLETA DEL ROMERAL AL LADO M/S ALTOS D</t>
  </si>
  <si>
    <t>IDAAN</t>
  </si>
  <si>
    <t>AGUA</t>
  </si>
  <si>
    <t>oficinas administrativas</t>
  </si>
  <si>
    <t>gimnasio pma viejo</t>
  </si>
  <si>
    <t>sintetica morelos FULBITO</t>
  </si>
  <si>
    <t>CABLE / WIRELESS</t>
  </si>
  <si>
    <t>TELEFONOS</t>
  </si>
  <si>
    <t>524-9501</t>
  </si>
  <si>
    <t>LINEAS FIJAS</t>
  </si>
  <si>
    <t>CELULARES</t>
  </si>
  <si>
    <t>internet</t>
  </si>
  <si>
    <t>UFINET PANAMA, S.A.</t>
  </si>
  <si>
    <t>SERVICIO DE INTERNET</t>
  </si>
  <si>
    <t>DELTA</t>
  </si>
  <si>
    <t>COMBUSTIBLE DE FLOTA</t>
  </si>
  <si>
    <t>ECO WASTE PANAMA</t>
  </si>
  <si>
    <t>RECOLECCION Y TRANSPORTE DE DESECHOS MENSUAL</t>
  </si>
  <si>
    <t>TOTAL A PAGAR</t>
  </si>
  <si>
    <t>PAGADO</t>
  </si>
  <si>
    <t>SALDO EN BANCO 10000015764</t>
  </si>
  <si>
    <t>Etiquetas de fila</t>
  </si>
  <si>
    <t>Suma de debito</t>
  </si>
  <si>
    <t>Suma de credito</t>
  </si>
  <si>
    <t>No. Cheque</t>
  </si>
  <si>
    <t>Beneficiario</t>
  </si>
  <si>
    <t>debito</t>
  </si>
  <si>
    <t>credito</t>
  </si>
  <si>
    <t>Saldo</t>
  </si>
  <si>
    <t>DESCRIPCION</t>
  </si>
  <si>
    <t>cod</t>
  </si>
  <si>
    <t>DEPOSITO ENERO</t>
  </si>
  <si>
    <t>DEPOSITO</t>
  </si>
  <si>
    <t>ANULADO</t>
  </si>
  <si>
    <t>ASTRO PARTY</t>
  </si>
  <si>
    <t>CAJA MENUDA</t>
  </si>
  <si>
    <t>CELULAR</t>
  </si>
  <si>
    <t>COMPRAS</t>
  </si>
  <si>
    <t>CSS</t>
  </si>
  <si>
    <t>FREDDIS PRAVIA</t>
  </si>
  <si>
    <t>DONACION</t>
  </si>
  <si>
    <t>INTERNET</t>
  </si>
  <si>
    <t>SHERLEY DE LA CRUZ</t>
  </si>
  <si>
    <t>AMERICA LORA</t>
  </si>
  <si>
    <t>SALARIO</t>
  </si>
  <si>
    <t>RINCO ESCON</t>
  </si>
  <si>
    <t>ASTRID CHANG</t>
  </si>
  <si>
    <t>BARBARA ALGANDONA</t>
  </si>
  <si>
    <t>SIACAP</t>
  </si>
  <si>
    <t>EIMY CABALLERO MOJICA</t>
  </si>
  <si>
    <t>TELEFONO</t>
  </si>
  <si>
    <t>VERANO</t>
  </si>
  <si>
    <t>ELIECER ORTIZ</t>
  </si>
  <si>
    <t>Total general</t>
  </si>
  <si>
    <t>FINANCOMER</t>
  </si>
  <si>
    <t>HILLARY STERRETT</t>
  </si>
  <si>
    <t>ISRAEL QUINTANA</t>
  </si>
  <si>
    <t>BANCO GENERAL</t>
  </si>
  <si>
    <t>IVAN ARGOTE</t>
  </si>
  <si>
    <t>JORGE ALMILLATEGUI</t>
  </si>
  <si>
    <t>JULIO GUZMAN</t>
  </si>
  <si>
    <t>KATHIANYS DIAZ</t>
  </si>
  <si>
    <t>LAURA HARRIS</t>
  </si>
  <si>
    <t>LEOPOLDO APONTE</t>
  </si>
  <si>
    <t>LIZBETH GALVAN</t>
  </si>
  <si>
    <t>LUIS RAMOS</t>
  </si>
  <si>
    <t>LILIBETH VELASCO</t>
  </si>
  <si>
    <t>NELLY EDWARDS</t>
  </si>
  <si>
    <t>RENEE ALGANDONA</t>
  </si>
  <si>
    <t>VALENTIN HIM</t>
  </si>
  <si>
    <t>VICTOR DIAZ</t>
  </si>
  <si>
    <t>VICTOR SANTAMARIA</t>
  </si>
  <si>
    <t>RICHARD MONTERO</t>
  </si>
  <si>
    <t>YESSICA CASTILLO</t>
  </si>
  <si>
    <t>LAUDINO PEREZ</t>
  </si>
  <si>
    <t>JORGE SANTOS</t>
  </si>
  <si>
    <t>DAVID GAINZA</t>
  </si>
  <si>
    <t>KARLA CASTILLO MATOS</t>
  </si>
  <si>
    <t>TESORO NACIONAL CUT</t>
  </si>
  <si>
    <t>UFINET PANAMA</t>
  </si>
  <si>
    <t>NELSON AGUILAR</t>
  </si>
  <si>
    <t>FRANCISCO MORENO</t>
  </si>
  <si>
    <t>RICHARD VALENTINO MACHORE</t>
  </si>
  <si>
    <t>GRUPO DCFCC, S.A.</t>
  </si>
  <si>
    <t>VALENTIN DUGGON</t>
  </si>
  <si>
    <t>AMILCAR ARROCHA</t>
  </si>
  <si>
    <t>CAJA DE SEGURO SOCIAL</t>
  </si>
  <si>
    <t>FERRETERIA ALI CENTER</t>
  </si>
  <si>
    <t>DIMAS SANCHEZ</t>
  </si>
  <si>
    <t>DAYANA VARGAS</t>
  </si>
  <si>
    <t>CABLE &amp; WIRELESS</t>
  </si>
  <si>
    <t>VIDRIOS Y ESPEJOS RIO ABAJO</t>
  </si>
  <si>
    <t>SUPER BOQUITAS, S.A.</t>
  </si>
  <si>
    <t>DEPOSITO INVERSION</t>
  </si>
  <si>
    <t>PRIMERA PARTIDA DECIMO TERCER MES</t>
  </si>
  <si>
    <t>DECIMO TERCER</t>
  </si>
  <si>
    <t xml:space="preserve"> CELULAR</t>
  </si>
  <si>
    <t>CINTHIA MONTENEGRO</t>
  </si>
  <si>
    <t>ACTIVIDADES</t>
  </si>
  <si>
    <t>ACUERDO</t>
  </si>
  <si>
    <t>BASURA</t>
  </si>
  <si>
    <t>cargos bancarios</t>
  </si>
  <si>
    <t>CINE PATI</t>
  </si>
  <si>
    <t>CULTURA</t>
  </si>
  <si>
    <t>ROBERT DUNKLEY</t>
  </si>
  <si>
    <t>ORDEN 0179-2025</t>
  </si>
  <si>
    <t>PUNTO LIMPIO</t>
  </si>
  <si>
    <t>FUMIGACION</t>
  </si>
  <si>
    <t xml:space="preserve">KARLA CASTILLO </t>
  </si>
  <si>
    <t>PROFUTURO/PARA EL FONDO DEL SIACAP</t>
  </si>
  <si>
    <t>AHORRO FEBRERO Y DIF ENERO</t>
  </si>
  <si>
    <t>PROYECTOS</t>
  </si>
  <si>
    <t>AMINTA SANCHEZ</t>
  </si>
  <si>
    <t>SERV PROFESIONALES</t>
  </si>
  <si>
    <t>XIII MES</t>
  </si>
  <si>
    <t>(en blanco)</t>
  </si>
  <si>
    <t>YOSSER CHERIGO</t>
  </si>
  <si>
    <t>CLASES DE ZUMBA NC H PL ENERO Y FEBRERO</t>
  </si>
  <si>
    <t>DEYVIS JOSE LARA</t>
  </si>
  <si>
    <t>CLASES DE FUNCIONALES SABADO</t>
  </si>
  <si>
    <t xml:space="preserve">ORDEN 0171-2025 IMPRESIONES </t>
  </si>
  <si>
    <t>ENRIQUE EDUARDO RAMIREZ RAMOS</t>
  </si>
  <si>
    <t>ORDEN 0186-2025 REM CENT INT ESTIMULACION</t>
  </si>
  <si>
    <t>OPTICA SOSA Y ARANGO S,.A.</t>
  </si>
  <si>
    <t>ORDEN 0177-2025 DONACION LENTES</t>
  </si>
  <si>
    <t>LUIS MANUEL RAMOS</t>
  </si>
  <si>
    <t>ORDEN 0175-2025 ALQUILER DE PLANTAS</t>
  </si>
  <si>
    <t>FRUTOS DE LA HUERTA, S.EP</t>
  </si>
  <si>
    <t>ORDEN 0162-2025 CAJA DE MAN Y BAN</t>
  </si>
  <si>
    <t>DISTRIBUIDORA GSQ PANAMA</t>
  </si>
  <si>
    <t>ORDEN 0103 Y 0051-2025 PINTURAS</t>
  </si>
  <si>
    <t>ORDEN 0078-2025 MAT PARA REPARACIONS</t>
  </si>
  <si>
    <t>TAMARA ZULEIKA ORTEGA SAMUDIO</t>
  </si>
  <si>
    <t>ORDEN 0162-2025 FUMIGACION</t>
  </si>
  <si>
    <t>JAIME RUIZ</t>
  </si>
  <si>
    <t>ORDEN 0153-2025 MAN 2 A/A CASA PAZ</t>
  </si>
  <si>
    <t>MATERIALES A 2-20, S.A.</t>
  </si>
  <si>
    <t>ORDEN 0155-2025 CAMION PARCHEO</t>
  </si>
  <si>
    <t>RICARDO PEREZ</t>
  </si>
  <si>
    <t>ORDEN 0121-2025 PIEZA PARA BUS</t>
  </si>
  <si>
    <t>ULTRAMAR COMMERCIAL CORP</t>
  </si>
  <si>
    <t>ORDEN 0002-2025 ART OFICINA</t>
  </si>
  <si>
    <t>MULTITEK INTERNACIONAL</t>
  </si>
  <si>
    <t>ORDEN 0131 Y 0157-2025 OSBSEQUIOS</t>
  </si>
  <si>
    <t>VALDIMIR IBARGE JIMENEZ</t>
  </si>
  <si>
    <t>ORDEN 185-2025 VIAJE DE ASFALTO</t>
  </si>
  <si>
    <t>HOPSA, S.A.</t>
  </si>
  <si>
    <t>ORDEN 0180-2025 MATERIAL PUNTO LIMPIO</t>
  </si>
  <si>
    <t>FRANCISCA PALMA</t>
  </si>
  <si>
    <t>ORDEN 0163-2025 COMIDA ESTRELLA AZUL</t>
  </si>
  <si>
    <t>CRISTIAN JOVANY BETHANCOURT</t>
  </si>
  <si>
    <t>ORDEN 0147 Y 0161-2025 COBERTURAS AUDIO</t>
  </si>
  <si>
    <t>ORDEN 0176-2025 SUM INS PUERTA CI</t>
  </si>
  <si>
    <t>ELECTRISOLAR, S.A.</t>
  </si>
  <si>
    <t>ORDEN 0075-2025 ILUMINACION</t>
  </si>
  <si>
    <t>CEFERINO DE LEON MENDOZA</t>
  </si>
  <si>
    <t>ORDEN 0148-2025 SER INS SISTEMA ELEC PV</t>
  </si>
  <si>
    <t>PORTUCAN</t>
  </si>
  <si>
    <t xml:space="preserve">ORDEN 006-2025 ALQUILER BAÑOS </t>
  </si>
  <si>
    <t>ENCOM GLOBAL,S.A.</t>
  </si>
  <si>
    <t>ORDEN 0091-2025 CABLEADO INFORMATICA</t>
  </si>
  <si>
    <t>OSCAR QUIEL TROCHTSCHE</t>
  </si>
  <si>
    <t>ORDEN 0143-2025 SER INS YDESIN A/A</t>
  </si>
  <si>
    <t>PURISSIMA, S.A.</t>
  </si>
  <si>
    <t>ORDEN 0133-2025 COMPRA DE AGUA</t>
  </si>
  <si>
    <t>BLUE POWER ELECTRONIC</t>
  </si>
  <si>
    <t xml:space="preserve">ORDEN 0113-2025 HERRAMIENTAS </t>
  </si>
  <si>
    <t>INGENIERIA PYXIS, S.A.</t>
  </si>
  <si>
    <t>ORDEN 0080-2025 COMPRA SACO CONCRETERA</t>
  </si>
  <si>
    <t>LUBRICANTES Y QUIMICOS, S.A.</t>
  </si>
  <si>
    <t>ORDEN 007-2025 COMPRA LUBRICANTES</t>
  </si>
  <si>
    <t xml:space="preserve">ORDEN 0130-2025 CERTIFICADOS </t>
  </si>
  <si>
    <t>IDEAS 360,0S.A.</t>
  </si>
  <si>
    <t>ORDEN 0076-2025 COMPRA DE LLANTAS RETRO</t>
  </si>
  <si>
    <t>ORDEN 0133-2025 EQUIPOS A/A Y M/O</t>
  </si>
  <si>
    <t>0089, 01106, 0108, 0127, 0135, 0190, 0138, 0152-2025 COMIDAS ACTIVIDADES</t>
  </si>
  <si>
    <t>NIEROSA, S.A.</t>
  </si>
  <si>
    <t>0003, 037, 061, 056, 150, 158, 168, 169, 0170-2025 COMPRA DE HERRAMIENTAS  Y FERRETERIA</t>
  </si>
  <si>
    <t>CELULAR MES DE ENERO</t>
  </si>
  <si>
    <t>CELULAR DICIEMBRE</t>
  </si>
  <si>
    <t>TELEFONO FIJO FEBRERO</t>
  </si>
  <si>
    <t>LUZ MES DE FEBRERO</t>
  </si>
  <si>
    <t>AUTORIDAD DE ASEO URBANO Y DOMICILIARIO</t>
  </si>
  <si>
    <t>BASURA NOV DIC ENERO</t>
  </si>
  <si>
    <t>DISTRIBUIDORA GRIMAR GP, S.A.</t>
  </si>
  <si>
    <t>ORDEN 0083, 0109, 0111, 0174-2025 LIMP</t>
  </si>
  <si>
    <t>ORDEN 0145, 0118, 0117-2025 MECANICA</t>
  </si>
  <si>
    <t>ORDEN 0016 Y 0079-2025INSUMOS FERRETERIA</t>
  </si>
  <si>
    <t>INTERNET MES DE FEBRERO</t>
  </si>
  <si>
    <t>ROY EARL SULLIVAN</t>
  </si>
  <si>
    <t xml:space="preserve">CLASES DE ATLETISMO </t>
  </si>
  <si>
    <t>AGUA FEBRERO</t>
  </si>
  <si>
    <t>ORDEN 0179-2025 CANCELA FORRADO</t>
  </si>
  <si>
    <t xml:space="preserve">SALARIO I DE MARZO </t>
  </si>
  <si>
    <t>ORDEN 0195-2025 AGUA ACTIVIDADES</t>
  </si>
  <si>
    <t>BOCACY BLINDS, S.A.</t>
  </si>
  <si>
    <t>ORDEN 0204-2025 ABONO 60 ROLLER</t>
  </si>
  <si>
    <t>ORDEN 0204-2025 CANCELA ROLLER</t>
  </si>
  <si>
    <t>DISTRIBUIDORA COMERCIAL MO, S.A.</t>
  </si>
  <si>
    <t xml:space="preserve">ORDEN 200-2025 JUGUETES </t>
  </si>
  <si>
    <t>ÉIMY CABALLERO MOJICA</t>
  </si>
  <si>
    <t>IDTECH,S .A.</t>
  </si>
  <si>
    <t>CONFECCION DE CARNET</t>
  </si>
  <si>
    <t>ORDEN 0213-2025 DONACION BOQUITAS</t>
  </si>
  <si>
    <t>XIII MES DICIEMBRE</t>
  </si>
  <si>
    <t>ORDEN 0209-2025 FORRADO ALUCOBOND</t>
  </si>
  <si>
    <t>REEMBOLSO DE CAJA</t>
  </si>
  <si>
    <t>O.D. PANAMA SA</t>
  </si>
  <si>
    <t xml:space="preserve">ORDEN 0211-2025 RESMA DE OPALINA </t>
  </si>
  <si>
    <t>IMPORTADORA RICAMAR</t>
  </si>
  <si>
    <t>CENA CONSULTA CIUDADANA</t>
  </si>
  <si>
    <t>CLUB DELEONES DE SAN FRANCISCO</t>
  </si>
  <si>
    <t>ORDEN 0217-2025</t>
  </si>
  <si>
    <t>ORDEN 0218-2025 GRABACION</t>
  </si>
  <si>
    <t>WILLIA CASTRO TRAVERSO</t>
  </si>
  <si>
    <t>ORDEN 0215-2025 SER ANIMACION ASTRO PARTY</t>
  </si>
  <si>
    <t>REEMBOLSO DE MATERIAL ELECTRICO</t>
  </si>
  <si>
    <t>VENTA Y FERRETERIA DEVOMAR</t>
  </si>
  <si>
    <t>RICARDO SOO</t>
  </si>
  <si>
    <t>ORDEN 0229-2025 INSUMOS CAFETERIA</t>
  </si>
  <si>
    <t>ODYSSEY INTERNATIONAL S.A.</t>
  </si>
  <si>
    <t>ORDEN 0227-2025 UNIFORMES LIGA</t>
  </si>
  <si>
    <t>ELECTRICIDAD CASTELLANOS, S.A.</t>
  </si>
  <si>
    <t>ORDEN 0146 SUMINISTROS ELECTRICOS</t>
  </si>
  <si>
    <t>CHRISTIAN JONATHAN FELIPE LEZCANO</t>
  </si>
  <si>
    <t>ORDEN 020-TARJETA DE PRESENTACION</t>
  </si>
  <si>
    <t>APOYO ECONOMICO ASTRO PARTY</t>
  </si>
  <si>
    <t>PATRONATO PANAMA VIEJO</t>
  </si>
  <si>
    <t>PATRICIA OLIVERO</t>
  </si>
  <si>
    <t xml:space="preserve">SALARIO ENERO </t>
  </si>
  <si>
    <t>SALARIO FEBRERO</t>
  </si>
  <si>
    <t>SALARIO I MARZO</t>
  </si>
  <si>
    <t>DEPOSITO FUNCIONAMIENTO</t>
  </si>
  <si>
    <t>DEPOSITO MARZO</t>
  </si>
  <si>
    <t>BBQ FELLAS, S.A.</t>
  </si>
  <si>
    <t>0254-2025 DONACION POLICIA</t>
  </si>
  <si>
    <t>VICTOR DIAZ NAVARRO</t>
  </si>
  <si>
    <t>0243-2025 CONFECCION DE ACUERDO</t>
  </si>
  <si>
    <t>JOSIMAR ARTURO CHANIS</t>
  </si>
  <si>
    <t>0242-2025 APOYO SOFTBALL</t>
  </si>
  <si>
    <t>DEPORTE JIMMY</t>
  </si>
  <si>
    <t>0245-2025 TABLERO PARA PANAMA VIEJO</t>
  </si>
  <si>
    <t>LINEA VERDE</t>
  </si>
  <si>
    <t>0246-2025 FUMIGACION</t>
  </si>
  <si>
    <t>MARK HARRICK</t>
  </si>
  <si>
    <t>0234-2025 INSTRUMENTO CONGA</t>
  </si>
  <si>
    <t>JAMES  RUIZ</t>
  </si>
  <si>
    <t>0233-2025 MANT AIRTES SARA SOTILLO</t>
  </si>
  <si>
    <t>ISBEL MURILLO</t>
  </si>
  <si>
    <t>0232-2025 CONFECCION DE LETRERO</t>
  </si>
  <si>
    <t>ADM PRODUCCIONES SA</t>
  </si>
  <si>
    <t>0231-2025 ALQUILER PANTALLA</t>
  </si>
  <si>
    <t>MEDICAL DEPOT</t>
  </si>
  <si>
    <t>0230-2025 INSUMOS MEDICOS</t>
  </si>
  <si>
    <t>GABRIELA PEREIRA</t>
  </si>
  <si>
    <t>0216-2025 COMIDA PERSONAL</t>
  </si>
  <si>
    <t>DAVID VICTORIAS</t>
  </si>
  <si>
    <t>0222-2025 FUMIGACION PANAMA VIEJO</t>
  </si>
  <si>
    <t>SERVICIOS GAEL, S.A.</t>
  </si>
  <si>
    <t xml:space="preserve">0219-2025 ALQUILER SALTARIN </t>
  </si>
  <si>
    <t>ANEL ABREGO</t>
  </si>
  <si>
    <t>0221-2025 ZENTRUM ENERO Y FEBRERO</t>
  </si>
  <si>
    <t>0136-0154-0167-0183-0173-0207-0208</t>
  </si>
  <si>
    <t xml:space="preserve">INTERNET MARZO </t>
  </si>
  <si>
    <t>MICHAEL GORDON</t>
  </si>
  <si>
    <t>PROYECTO IBI PANAMA VIEJO</t>
  </si>
  <si>
    <t>KARLA CASTILLO/CAJA MENUDA</t>
  </si>
  <si>
    <t xml:space="preserve">REEMBOLSO DE CAJA MENUDA </t>
  </si>
  <si>
    <t>DESCUENTO ELIECER ORTIZ MARZO</t>
  </si>
  <si>
    <t xml:space="preserve">DESCUENTO IVAN ARGOTE </t>
  </si>
  <si>
    <t>DESCUENTO LUIS RAMOS MARZO II</t>
  </si>
  <si>
    <t>SEGURO SOCIAL DE FEBRERO</t>
  </si>
  <si>
    <t>PORTUCAN, S.A.</t>
  </si>
  <si>
    <t xml:space="preserve">ORDEN </t>
  </si>
  <si>
    <t xml:space="preserve">PATRICIA DEL CARMEN ALAS </t>
  </si>
  <si>
    <t>ORDEN 067-2025 ALQUILER CAMA BAJA</t>
  </si>
  <si>
    <t>X VETSERVICES CORP</t>
  </si>
  <si>
    <t>ORDEN 259-2025 VACUNAS</t>
  </si>
  <si>
    <t>ABDIEL ANTONIO HERRERA</t>
  </si>
  <si>
    <t>ORDEN 279-2025 DONACION SEMAN SANTA</t>
  </si>
  <si>
    <t xml:space="preserve">ORDEN 072-2025 DEPORTES PANTALONES </t>
  </si>
  <si>
    <t>devolucion de cheque de caja menuda</t>
  </si>
  <si>
    <t>deposito de astro party</t>
  </si>
  <si>
    <t>deposito corta grama</t>
  </si>
  <si>
    <t>devolucion de compra en hopsa</t>
  </si>
  <si>
    <t>Diferencia de caja menuda</t>
  </si>
  <si>
    <t>Actividad de Astro party Auto gestion</t>
  </si>
  <si>
    <t>Diferencia de compra de menos corta grama</t>
  </si>
  <si>
    <t xml:space="preserve">Devolucion de cheque de Hopsa </t>
  </si>
  <si>
    <t>MARZO</t>
  </si>
  <si>
    <t>COMPLEJO DEPORTIVO NUEVO REPARTO AL 10/03/2025 SALDO O</t>
  </si>
  <si>
    <t>OFICINAS ADMINISTRATIVAS</t>
  </si>
  <si>
    <t>CENTRO INTEGRALES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</si>
</sst>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B/.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4D4D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6C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/>
    <xf numFmtId="0" fontId="1" fillId="3" borderId="3" xfId="0" applyFont="1" applyFill="1" applyBorder="1" applyAlignment="1">
      <alignment horizontal="center"/>
    </xf>
    <xf numFmtId="4" fontId="1" fillId="3" borderId="4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1" fillId="0" borderId="5" xfId="0" applyFont="1" applyBorder="1" applyAlignment="1">
      <alignment horizontal="left"/>
    </xf>
    <xf numFmtId="0" fontId="0" fillId="0" borderId="6" xfId="0" applyBorder="1"/>
    <xf numFmtId="0" fontId="0" fillId="0" borderId="7" xfId="0" applyBorder="1"/>
    <xf numFmtId="4" fontId="0" fillId="0" borderId="8" xfId="0" applyNumberFormat="1" applyBorder="1"/>
    <xf numFmtId="16" fontId="0" fillId="0" borderId="0" xfId="0" applyNumberFormat="1" applyAlignment="1">
      <alignment horizontal="center"/>
    </xf>
    <xf numFmtId="0" fontId="0" fillId="0" borderId="9" xfId="0" applyBorder="1"/>
    <xf numFmtId="0" fontId="1" fillId="0" borderId="9" xfId="0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left"/>
    </xf>
    <xf numFmtId="0" fontId="1" fillId="0" borderId="12" xfId="0" applyFont="1" applyBorder="1" applyAlignment="1">
      <alignment horizontal="left"/>
    </xf>
    <xf numFmtId="2" fontId="0" fillId="0" borderId="0" xfId="0" applyNumberFormat="1"/>
    <xf numFmtId="0" fontId="0" fillId="0" borderId="13" xfId="0" applyBorder="1"/>
    <xf numFmtId="0" fontId="1" fillId="5" borderId="13" xfId="0" applyFont="1" applyFill="1" applyBorder="1" applyAlignment="1">
      <alignment horizontal="left"/>
    </xf>
    <xf numFmtId="0" fontId="1" fillId="5" borderId="0" xfId="0" applyFont="1" applyFill="1" applyAlignment="1">
      <alignment horizontal="left"/>
    </xf>
    <xf numFmtId="4" fontId="1" fillId="0" borderId="14" xfId="0" applyNumberFormat="1" applyFont="1" applyBorder="1"/>
    <xf numFmtId="0" fontId="1" fillId="3" borderId="3" xfId="0" applyFont="1" applyFill="1" applyBorder="1"/>
    <xf numFmtId="4" fontId="1" fillId="3" borderId="3" xfId="0" applyNumberFormat="1" applyFont="1" applyFill="1" applyBorder="1"/>
    <xf numFmtId="4" fontId="1" fillId="3" borderId="4" xfId="0" applyNumberFormat="1" applyFont="1" applyFill="1" applyBorder="1"/>
    <xf numFmtId="4" fontId="1" fillId="2" borderId="4" xfId="0" applyNumberFormat="1" applyFont="1" applyFill="1" applyBorder="1"/>
    <xf numFmtId="0" fontId="0" fillId="0" borderId="5" xfId="0" applyBorder="1" applyAlignment="1">
      <alignment horizontal="left"/>
    </xf>
    <xf numFmtId="0" fontId="0" fillId="0" borderId="15" xfId="0" applyBorder="1"/>
    <xf numFmtId="0" fontId="0" fillId="0" borderId="15" xfId="0" applyBorder="1" applyAlignment="1">
      <alignment horizontal="left"/>
    </xf>
    <xf numFmtId="0" fontId="0" fillId="0" borderId="16" xfId="0" applyBorder="1"/>
    <xf numFmtId="0" fontId="0" fillId="0" borderId="17" xfId="0" applyBorder="1"/>
    <xf numFmtId="4" fontId="0" fillId="0" borderId="19" xfId="0" applyNumberFormat="1" applyBorder="1" applyAlignment="1">
      <alignment horizontal="right"/>
    </xf>
    <xf numFmtId="0" fontId="0" fillId="0" borderId="13" xfId="0" applyBorder="1" applyAlignment="1">
      <alignment horizontal="left"/>
    </xf>
    <xf numFmtId="0" fontId="1" fillId="0" borderId="5" xfId="0" applyFont="1" applyBorder="1"/>
    <xf numFmtId="4" fontId="1" fillId="0" borderId="8" xfId="0" applyNumberFormat="1" applyFont="1" applyBorder="1"/>
    <xf numFmtId="0" fontId="0" fillId="0" borderId="20" xfId="0" applyBorder="1"/>
    <xf numFmtId="0" fontId="1" fillId="0" borderId="20" xfId="0" applyFont="1" applyBorder="1"/>
    <xf numFmtId="0" fontId="0" fillId="0" borderId="21" xfId="0" applyBorder="1"/>
    <xf numFmtId="0" fontId="1" fillId="0" borderId="21" xfId="0" applyFont="1" applyBorder="1"/>
    <xf numFmtId="4" fontId="0" fillId="0" borderId="14" xfId="0" applyNumberFormat="1" applyBorder="1"/>
    <xf numFmtId="0" fontId="0" fillId="0" borderId="14" xfId="0" applyBorder="1"/>
    <xf numFmtId="0" fontId="1" fillId="3" borderId="22" xfId="0" applyFont="1" applyFill="1" applyBorder="1"/>
    <xf numFmtId="0" fontId="1" fillId="3" borderId="4" xfId="0" applyFont="1" applyFill="1" applyBorder="1"/>
    <xf numFmtId="0" fontId="1" fillId="2" borderId="4" xfId="0" applyFont="1" applyFill="1" applyBorder="1"/>
    <xf numFmtId="4" fontId="1" fillId="0" borderId="0" xfId="0" applyNumberFormat="1" applyFont="1"/>
    <xf numFmtId="0" fontId="1" fillId="0" borderId="0" xfId="0" applyFont="1"/>
    <xf numFmtId="0" fontId="1" fillId="0" borderId="13" xfId="0" applyFont="1" applyBorder="1"/>
    <xf numFmtId="0" fontId="1" fillId="0" borderId="13" xfId="0" applyFont="1" applyBorder="1" applyAlignment="1">
      <alignment horizontal="left"/>
    </xf>
    <xf numFmtId="0" fontId="1" fillId="0" borderId="0" xfId="0" applyFont="1" applyAlignment="1">
      <alignment horizontal="left"/>
    </xf>
    <xf numFmtId="4" fontId="0" fillId="0" borderId="23" xfId="0" applyNumberFormat="1" applyBorder="1"/>
    <xf numFmtId="0" fontId="1" fillId="0" borderId="7" xfId="0" applyFont="1" applyBorder="1" applyAlignment="1">
      <alignment horizontal="left"/>
    </xf>
    <xf numFmtId="4" fontId="0" fillId="0" borderId="7" xfId="0" applyNumberFormat="1" applyBorder="1"/>
    <xf numFmtId="0" fontId="0" fillId="4" borderId="0" xfId="0" applyFill="1"/>
    <xf numFmtId="0" fontId="0" fillId="0" borderId="24" xfId="0" applyBorder="1"/>
    <xf numFmtId="0" fontId="1" fillId="0" borderId="25" xfId="0" applyFont="1" applyBorder="1" applyAlignment="1">
      <alignment horizontal="left"/>
    </xf>
    <xf numFmtId="0" fontId="0" fillId="0" borderId="25" xfId="0" applyBorder="1"/>
    <xf numFmtId="4" fontId="1" fillId="0" borderId="26" xfId="0" applyNumberFormat="1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4" fontId="1" fillId="0" borderId="30" xfId="0" applyNumberFormat="1" applyFont="1" applyBorder="1"/>
    <xf numFmtId="4" fontId="1" fillId="0" borderId="29" xfId="0" applyNumberFormat="1" applyFont="1" applyBorder="1"/>
    <xf numFmtId="4" fontId="1" fillId="3" borderId="31" xfId="0" applyNumberFormat="1" applyFont="1" applyFill="1" applyBorder="1"/>
    <xf numFmtId="0" fontId="0" fillId="4" borderId="18" xfId="0" applyFill="1" applyBorder="1"/>
    <xf numFmtId="164" fontId="1" fillId="0" borderId="0" xfId="0" applyNumberFormat="1" applyFont="1"/>
    <xf numFmtId="4" fontId="1" fillId="0" borderId="0" xfId="0" applyNumberFormat="1" applyFont="1" applyAlignment="1">
      <alignment horizontal="center"/>
    </xf>
    <xf numFmtId="164" fontId="0" fillId="0" borderId="0" xfId="0" applyNumberFormat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17" fontId="0" fillId="0" borderId="0" xfId="0" applyNumberFormat="1"/>
    <xf numFmtId="0" fontId="0" fillId="0" borderId="0" xfId="0" pivotButton="1"/>
    <xf numFmtId="4" fontId="0" fillId="6" borderId="7" xfId="0" applyNumberFormat="1" applyFill="1" applyBorder="1"/>
    <xf numFmtId="4" fontId="0" fillId="0" borderId="11" xfId="0" applyNumberFormat="1" applyBorder="1"/>
    <xf numFmtId="4" fontId="0" fillId="6" borderId="11" xfId="0" applyNumberFormat="1" applyFill="1" applyBorder="1"/>
    <xf numFmtId="4" fontId="0" fillId="0" borderId="17" xfId="0" applyNumberFormat="1" applyBorder="1"/>
    <xf numFmtId="4" fontId="0" fillId="6" borderId="17" xfId="0" applyNumberFormat="1" applyFill="1" applyBorder="1"/>
    <xf numFmtId="0" fontId="1" fillId="0" borderId="7" xfId="0" applyFont="1" applyBorder="1"/>
    <xf numFmtId="0" fontId="0" fillId="6" borderId="21" xfId="0" applyFill="1" applyBorder="1"/>
    <xf numFmtId="0" fontId="1" fillId="3" borderId="32" xfId="0" applyFont="1" applyFill="1" applyBorder="1"/>
    <xf numFmtId="0" fontId="0" fillId="3" borderId="3" xfId="0" applyFill="1" applyBorder="1"/>
    <xf numFmtId="0" fontId="1" fillId="0" borderId="33" xfId="0" applyFont="1" applyBorder="1"/>
    <xf numFmtId="0" fontId="1" fillId="0" borderId="14" xfId="0" applyFont="1" applyBorder="1"/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L%20USER\Desktop\JUNTA%20COMUNCAL%20PARQUE%20LEFEVRE\BANCO%20NACIONAL%20JCPL\Movimientos%20bancarios%20BNP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 USER" refreshedDate="45754.479497569446" createdVersion="8" refreshedVersion="8" minRefreshableVersion="3" recordCount="208" xr:uid="{5D79ADC4-DA65-494B-9F8A-B68D62376090}">
  <cacheSource type="worksheet">
    <worksheetSource ref="A4:G212" sheet="MARZO" r:id="rId2"/>
  </cacheSource>
  <cacheFields count="7">
    <cacheField name="No. Cheque" numFmtId="0">
      <sharedItems containsBlank="1" containsMixedTypes="1" containsNumber="1" containsInteger="1" minValue="57858" maxValue="58058"/>
    </cacheField>
    <cacheField name="Beneficiario" numFmtId="0">
      <sharedItems/>
    </cacheField>
    <cacheField name="debito" numFmtId="0">
      <sharedItems containsString="0" containsBlank="1" containsNumber="1" minValue="0" maxValue="10348.24"/>
    </cacheField>
    <cacheField name="credito" numFmtId="0">
      <sharedItems containsString="0" containsBlank="1" containsNumber="1" minValue="0.51" maxValue="284000"/>
    </cacheField>
    <cacheField name="Saldo" numFmtId="164">
      <sharedItems containsSemiMixedTypes="0" containsString="0" containsNumber="1" minValue="214006.74000000025" maxValue="281054.27"/>
    </cacheField>
    <cacheField name="DESCRIPCION" numFmtId="0">
      <sharedItems containsBlank="1"/>
    </cacheField>
    <cacheField name="cod" numFmtId="0">
      <sharedItems containsBlank="1" count="30">
        <s v="DEPOSITO"/>
        <s v="DECIMO TERCER"/>
        <s v="PUNTO LIMPIO"/>
        <s v="CAJA MENUDA"/>
        <s v="ANULADO"/>
        <s v="SIACAP"/>
        <s v="VERANO"/>
        <s v="COMPRAS"/>
        <s v="DONACION"/>
        <s v="CULTURA"/>
        <s v="RINCO ESCON"/>
        <s v="CELULAR"/>
        <s v=" CELULAR"/>
        <s v="TELEFONO"/>
        <s v="LUZ"/>
        <s v="BASURA"/>
        <s v="INTERNET"/>
        <s v="AGUA"/>
        <s v="SALARIO"/>
        <s v="ACTIVIDADES"/>
        <s v="ASTRO PARTY"/>
        <s v="XIII MES"/>
        <s v="SERV PROFESIONALES"/>
        <s v="ACUERDO"/>
        <s v="FUMIGACION"/>
        <s v="CINE PATI"/>
        <s v="PROYECTOS"/>
        <s v="CSS"/>
        <m/>
        <s v="cargos bancari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8">
  <r>
    <s v="No. Cheque"/>
    <s v="DEPOSITO INVERSION"/>
    <m/>
    <n v="284000"/>
    <n v="281054.27"/>
    <s v="DEPOSITO ENERO"/>
    <x v="0"/>
  </r>
  <r>
    <n v="57858"/>
    <s v="AMERICA LORA"/>
    <n v="214.61"/>
    <m/>
    <n v="280839.66000000003"/>
    <s v="PRIMERA PARTIDA DECIMO TERCER MES"/>
    <x v="1"/>
  </r>
  <r>
    <n v="57859"/>
    <s v="CINTHIA MONTENEGRO"/>
    <n v="427.47"/>
    <m/>
    <n v="280412.19000000006"/>
    <s v="PRIMERA PARTIDA DECIMO TERCER MES"/>
    <x v="1"/>
  </r>
  <r>
    <n v="57860"/>
    <s v="DAYANA VARGAS"/>
    <n v="273.27"/>
    <m/>
    <n v="280138.92000000004"/>
    <s v="PRIMERA PARTIDA DECIMO TERCER MES"/>
    <x v="1"/>
  </r>
  <r>
    <n v="57861"/>
    <s v="ELIECER ORTIZ"/>
    <n v="228.01"/>
    <m/>
    <n v="279910.91000000003"/>
    <s v="PRIMERA PARTIDA DECIMO TERCER MES"/>
    <x v="1"/>
  </r>
  <r>
    <n v="57862"/>
    <s v="FREDDIS PRAVIA"/>
    <n v="206.11"/>
    <m/>
    <n v="279704.80000000005"/>
    <s v="PRIMERA PARTIDA DECIMO TERCER MES"/>
    <x v="1"/>
  </r>
  <r>
    <n v="57863"/>
    <s v="HILLARY STERRETT"/>
    <n v="258.49"/>
    <m/>
    <n v="279446.31000000006"/>
    <s v="PRIMERA PARTIDA DECIMO TERCER MES"/>
    <x v="1"/>
  </r>
  <r>
    <n v="57864"/>
    <s v="IVAN ARGOTE"/>
    <n v="427.47"/>
    <m/>
    <n v="279018.84000000008"/>
    <s v="PRIMERA PARTIDA DECIMO TERCER MES"/>
    <x v="1"/>
  </r>
  <r>
    <n v="57865"/>
    <s v="JORGE SANTOS"/>
    <n v="214.61"/>
    <m/>
    <n v="278804.2300000001"/>
    <s v="PRIMERA PARTIDA DECIMO TERCER MES"/>
    <x v="1"/>
  </r>
  <r>
    <n v="57866"/>
    <s v="JULIO GUZMAN"/>
    <n v="298.97000000000003"/>
    <m/>
    <n v="278505.26000000013"/>
    <s v="PRIMERA PARTIDA DECIMO TERCER MES"/>
    <x v="1"/>
  </r>
  <r>
    <n v="57867"/>
    <s v="LAUDINO PEREZ"/>
    <n v="270.97000000000003"/>
    <m/>
    <n v="278234.29000000015"/>
    <s v="PRIMERA PARTIDA DECIMO TERCER MES"/>
    <x v="1"/>
  </r>
  <r>
    <n v="57868"/>
    <s v="LAURA HARRIS"/>
    <n v="401.78"/>
    <m/>
    <n v="277832.51000000013"/>
    <s v="PRIMERA PARTIDA DECIMO TERCER MES"/>
    <x v="1"/>
  </r>
  <r>
    <n v="57869"/>
    <s v="LIZBETH GALVAN"/>
    <n v="273.82"/>
    <m/>
    <n v="277558.69000000012"/>
    <s v="PRIMERA PARTIDA DECIMO TERCER MES"/>
    <x v="1"/>
  </r>
  <r>
    <n v="57870"/>
    <s v="LUIS RAMOS"/>
    <n v="245.27"/>
    <m/>
    <n v="277313.4200000001"/>
    <s v="PRIMERA PARTIDA DECIMO TERCER MES"/>
    <x v="1"/>
  </r>
  <r>
    <n v="57871"/>
    <s v="NELSON AGUILAR"/>
    <n v="144.02000000000001"/>
    <m/>
    <n v="277169.40000000008"/>
    <s v="PRIMERA PARTIDA DECIMO TERCER MES"/>
    <x v="1"/>
  </r>
  <r>
    <n v="57872"/>
    <s v="RICHARD MONTERO"/>
    <n v="200.96"/>
    <m/>
    <n v="276968.44000000006"/>
    <s v="PRIMERA PARTIDA DECIMO TERCER MES"/>
    <x v="1"/>
  </r>
  <r>
    <n v="57873"/>
    <s v="VALENTIN HIM"/>
    <n v="241.41"/>
    <m/>
    <n v="276727.03000000009"/>
    <s v="PRIMERA PARTIDA DECIMO TERCER MES"/>
    <x v="1"/>
  </r>
  <r>
    <n v="57874"/>
    <s v="VICTOR DIAZ"/>
    <n v="142.34"/>
    <m/>
    <n v="276584.69000000006"/>
    <s v="PRIMERA PARTIDA DECIMO TERCER MES"/>
    <x v="1"/>
  </r>
  <r>
    <n v="57875"/>
    <s v="ROBERT DUNKLEY"/>
    <n v="719.32"/>
    <m/>
    <n v="275865.37000000005"/>
    <s v="ORDEN 0179-2025"/>
    <x v="2"/>
  </r>
  <r>
    <n v="57876"/>
    <s v="KARLA CASTILLO "/>
    <n v="497.85"/>
    <m/>
    <n v="275367.52000000008"/>
    <s v="CAJA MENUDA"/>
    <x v="3"/>
  </r>
  <r>
    <n v="57877"/>
    <s v="ANULADO"/>
    <n v="0"/>
    <m/>
    <n v="275367.52000000008"/>
    <s v="ANULADO"/>
    <x v="4"/>
  </r>
  <r>
    <n v="57878"/>
    <s v="PROFUTURO/PARA EL FONDO DEL SIACAP"/>
    <n v="796.76"/>
    <m/>
    <n v="274570.76000000007"/>
    <s v="AHORRO FEBRERO Y DIF ENERO"/>
    <x v="5"/>
  </r>
  <r>
    <n v="57879"/>
    <s v="ANULADO"/>
    <n v="0"/>
    <m/>
    <n v="274570.76000000007"/>
    <s v="ANULADO"/>
    <x v="4"/>
  </r>
  <r>
    <n v="57880"/>
    <s v="AMINTA SANCHEZ"/>
    <n v="179.32"/>
    <m/>
    <n v="274391.44000000006"/>
    <s v="PRIMERA PARTIDA DECIMO TERCER MES"/>
    <x v="1"/>
  </r>
  <r>
    <n v="57881"/>
    <s v="ASTRID CHANG"/>
    <n v="150.16"/>
    <m/>
    <n v="274241.28000000009"/>
    <s v="PRIMERA PARTIDA DECIMO TERCER MES"/>
    <x v="1"/>
  </r>
  <r>
    <n v="57882"/>
    <s v="BARBARA ALGANDONA"/>
    <n v="633.07000000000005"/>
    <m/>
    <n v="273608.21000000008"/>
    <s v="PRIMERA PARTIDA DECIMO TERCER MES"/>
    <x v="1"/>
  </r>
  <r>
    <n v="57883"/>
    <s v="DAVID GAINZA"/>
    <n v="401.78"/>
    <m/>
    <n v="273206.43000000005"/>
    <s v="PRIMERA PARTIDA DECIMO TERCER MES"/>
    <x v="1"/>
  </r>
  <r>
    <n v="57884"/>
    <s v="EIMY CABALLERO MOJICA"/>
    <n v="427.47"/>
    <m/>
    <n v="272778.96000000008"/>
    <s v="PRIMERA PARTIDA DECIMO TERCER MES"/>
    <x v="1"/>
  </r>
  <r>
    <n v="57885"/>
    <s v="ISRAEL QUINTANA"/>
    <n v="202.25"/>
    <m/>
    <n v="272576.71000000008"/>
    <s v="PRIMERA PARTIDA DECIMO TERCER MES"/>
    <x v="1"/>
  </r>
  <r>
    <n v="57886"/>
    <s v="JORGE ALMILLATEGUI"/>
    <n v="401.78"/>
    <m/>
    <n v="272174.93000000005"/>
    <s v="PRIMERA PARTIDA DECIMO TERCER MES"/>
    <x v="1"/>
  </r>
  <r>
    <n v="57887"/>
    <s v="KATHIANYS DIAZ"/>
    <n v="245.27"/>
    <m/>
    <n v="271929.66000000003"/>
    <s v="PRIMERA PARTIDA DECIMO TERCER MES"/>
    <x v="1"/>
  </r>
  <r>
    <n v="57888"/>
    <s v="LEOPOLDO APONTE"/>
    <n v="504.57"/>
    <m/>
    <n v="271425.09000000003"/>
    <s v="PRIMERA PARTIDA DECIMO TERCER MES"/>
    <x v="1"/>
  </r>
  <r>
    <n v="57889"/>
    <s v="NELLY EDWARDS"/>
    <n v="273.27"/>
    <m/>
    <n v="271151.82"/>
    <s v="PRIMERA PARTIDA DECIMO TERCER MES"/>
    <x v="1"/>
  </r>
  <r>
    <n v="57890"/>
    <s v="RENEE ALGANDONA"/>
    <n v="555.97"/>
    <m/>
    <n v="270595.85000000003"/>
    <s v="PRIMERA PARTIDA DECIMO TERCER MES"/>
    <x v="1"/>
  </r>
  <r>
    <n v="57891"/>
    <s v="SHERLEY DE LA CRUZ"/>
    <n v="214.36"/>
    <m/>
    <n v="270381.49000000005"/>
    <s v="PRIMERA PARTIDA DECIMO TERCER MES"/>
    <x v="1"/>
  </r>
  <r>
    <n v="57892"/>
    <s v="VICTOR SANTAMARIA"/>
    <n v="174.16"/>
    <m/>
    <n v="270207.33000000007"/>
    <s v="PRIMERA PARTIDA DECIMO TERCER MES"/>
    <x v="1"/>
  </r>
  <r>
    <n v="57893"/>
    <s v="YESSICA CASTILLO"/>
    <n v="298.97000000000003"/>
    <m/>
    <n v="269908.3600000001"/>
    <s v="PRIMERA PARTIDA DECIMO TERCER MES"/>
    <x v="1"/>
  </r>
  <r>
    <n v="57894"/>
    <s v="YOSSER CHERIGO"/>
    <n v="325"/>
    <m/>
    <n v="269583.3600000001"/>
    <s v="CLASES DE ZUMBA NC H PL ENERO Y FEBRERO"/>
    <x v="6"/>
  </r>
  <r>
    <n v="57895"/>
    <s v="DEYVIS JOSE LARA"/>
    <n v="180"/>
    <m/>
    <n v="269403.3600000001"/>
    <s v="CLASES DE FUNCIONALES SABADO"/>
    <x v="6"/>
  </r>
  <r>
    <n v="57896"/>
    <s v="FRANCISCO MORENO"/>
    <n v="935"/>
    <m/>
    <n v="268468.3600000001"/>
    <s v="ORDEN 0171-2025 IMPRESIONES "/>
    <x v="7"/>
  </r>
  <r>
    <n v="57897"/>
    <s v="ENRIQUE EDUARDO RAMIREZ RAMOS"/>
    <n v="833.33"/>
    <m/>
    <n v="267635.03000000009"/>
    <s v="ORDEN 0186-2025 REM CENT INT ESTIMULACION"/>
    <x v="7"/>
  </r>
  <r>
    <n v="57898"/>
    <s v="OPTICA SOSA Y ARANGO S,.A."/>
    <n v="103.5"/>
    <m/>
    <n v="267531.53000000009"/>
    <s v="ORDEN 0177-2025 DONACION LENTES"/>
    <x v="8"/>
  </r>
  <r>
    <n v="57899"/>
    <s v="LUIS MANUEL RAMOS"/>
    <n v="517.5"/>
    <m/>
    <n v="267014.03000000009"/>
    <s v="ORDEN 0175-2025 ALQUILER DE PLANTAS"/>
    <x v="7"/>
  </r>
  <r>
    <n v="57900"/>
    <s v="FRUTOS DE LA HUERTA, S.EP"/>
    <n v="115.6"/>
    <m/>
    <n v="266898.43000000011"/>
    <s v="ORDEN 0162-2025 CAJA DE MAN Y BAN"/>
    <x v="6"/>
  </r>
  <r>
    <n v="57901"/>
    <s v="DISTRIBUIDORA GSQ PANAMA"/>
    <n v="1613.06"/>
    <m/>
    <n v="265285.37000000011"/>
    <s v="ORDEN 0103 Y 0051-2025 PINTURAS"/>
    <x v="7"/>
  </r>
  <r>
    <n v="57902"/>
    <s v="FERRETERIA ALI CENTER"/>
    <n v="1600.65"/>
    <m/>
    <n v="263684.72000000009"/>
    <s v="ORDEN 0078-2025 MAT PARA REPARACIONS"/>
    <x v="7"/>
  </r>
  <r>
    <n v="57903"/>
    <s v="TAMARA ZULEIKA ORTEGA SAMUDIO"/>
    <n v="210"/>
    <m/>
    <n v="263474.72000000009"/>
    <s v="ORDEN 0162-2025 FUMIGACION"/>
    <x v="7"/>
  </r>
  <r>
    <n v="57904"/>
    <s v="JAIME RUIZ"/>
    <n v="90"/>
    <m/>
    <n v="263384.72000000009"/>
    <s v="ORDEN 0153-2025 MAN 2 A/A CASA PAZ"/>
    <x v="8"/>
  </r>
  <r>
    <n v="57905"/>
    <s v="MATERIALES A 2-20, S.A."/>
    <n v="180"/>
    <m/>
    <n v="263204.72000000009"/>
    <s v="ORDEN 0155-2025 CAMION PARCHEO"/>
    <x v="7"/>
  </r>
  <r>
    <n v="57906"/>
    <s v="RICARDO PEREZ"/>
    <n v="761.86"/>
    <m/>
    <n v="262442.8600000001"/>
    <s v="ORDEN 0121-2025 PIEZA PARA BUS"/>
    <x v="7"/>
  </r>
  <r>
    <n v="57907"/>
    <s v="ULTRAMAR COMMERCIAL CORP"/>
    <n v="155.84"/>
    <m/>
    <n v="262287.02000000008"/>
    <s v="ORDEN 0002-2025 ART OFICINA"/>
    <x v="7"/>
  </r>
  <r>
    <n v="57908"/>
    <s v="MULTITEK INTERNACIONAL"/>
    <n v="535.19000000000005"/>
    <m/>
    <n v="261751.83000000007"/>
    <s v="ORDEN 0131 Y 0157-2025 OSBSEQUIOS"/>
    <x v="9"/>
  </r>
  <r>
    <n v="57909"/>
    <s v="VALDIMIR IBARGE JIMENEZ"/>
    <n v="900"/>
    <m/>
    <n v="260851.83000000007"/>
    <s v="ORDEN 185-2025 VIAJE DE ASFALTO"/>
    <x v="7"/>
  </r>
  <r>
    <n v="57910"/>
    <s v="HOPSA, S.A."/>
    <n v="79.84"/>
    <m/>
    <n v="260771.99000000008"/>
    <s v="ORDEN 0180-2025 MATERIAL PUNTO LIMPIO"/>
    <x v="7"/>
  </r>
  <r>
    <n v="57911"/>
    <s v="FRANCISCA PALMA"/>
    <n v="725"/>
    <m/>
    <n v="260046.99000000008"/>
    <s v="ORDEN 0163-2025 COMIDA ESTRELLA AZUL"/>
    <x v="6"/>
  </r>
  <r>
    <n v="57912"/>
    <s v="CRISTIAN JOVANY BETHANCOURT"/>
    <n v="650"/>
    <m/>
    <n v="259396.99000000008"/>
    <s v="ORDEN 0147 Y 0161-2025 COBERTURAS AUDIO"/>
    <x v="10"/>
  </r>
  <r>
    <n v="57913"/>
    <s v="VIDRIOS Y ESPEJOS RIO ABAJO"/>
    <n v="950"/>
    <m/>
    <n v="258446.99000000008"/>
    <s v="ORDEN 0176-2025 SUM INS PUERTA CI"/>
    <x v="7"/>
  </r>
  <r>
    <n v="57914"/>
    <s v="ELECTRISOLAR, S.A."/>
    <n v="1041.76"/>
    <m/>
    <n v="257405.23000000007"/>
    <s v="ORDEN 0075-2025 ILUMINACION"/>
    <x v="10"/>
  </r>
  <r>
    <n v="57915"/>
    <s v="CEFERINO DE LEON MENDOZA"/>
    <n v="980"/>
    <m/>
    <n v="256425.23000000007"/>
    <s v="ORDEN 0148-2025 SER INS SISTEMA ELEC PV"/>
    <x v="7"/>
  </r>
  <r>
    <n v="57916"/>
    <s v="PORTUCAN"/>
    <n v="465.75"/>
    <m/>
    <n v="255959.48000000007"/>
    <s v="ORDEN 006-2025 ALQUILER BAÑOS "/>
    <x v="10"/>
  </r>
  <r>
    <n v="57917"/>
    <s v="ENCOM GLOBAL,S.A."/>
    <n v="631.29999999999995"/>
    <m/>
    <n v="255328.18000000008"/>
    <s v="ORDEN 0091-2025 CABLEADO INFORMATICA"/>
    <x v="7"/>
  </r>
  <r>
    <n v="57918"/>
    <s v="OSCAR QUIEL TROCHTSCHE"/>
    <n v="300"/>
    <m/>
    <n v="255028.18000000008"/>
    <s v="ORDEN 0143-2025 SER INS YDESIN A/A"/>
    <x v="7"/>
  </r>
  <r>
    <n v="57919"/>
    <s v="PURISSIMA, S.A."/>
    <n v="225"/>
    <m/>
    <n v="254803.18000000008"/>
    <s v="ORDEN 0133-2025 COMPRA DE AGUA"/>
    <x v="7"/>
  </r>
  <r>
    <n v="57920"/>
    <s v="BLUE POWER ELECTRONIC"/>
    <n v="102.78"/>
    <m/>
    <n v="254700.40000000008"/>
    <s v="ORDEN 0113-2025 HERRAMIENTAS "/>
    <x v="8"/>
  </r>
  <r>
    <n v="57921"/>
    <s v="INGENIERIA PYXIS, S.A."/>
    <n v="1709.87"/>
    <m/>
    <n v="252990.53000000009"/>
    <s v="ORDEN 0080-2025 COMPRA SACO CONCRETERA"/>
    <x v="7"/>
  </r>
  <r>
    <n v="57922"/>
    <s v="LUBRICANTES Y QUIMICOS, S.A."/>
    <n v="48.49"/>
    <m/>
    <n v="252942.0400000001"/>
    <s v="ORDEN 007-2025 COMPRA LUBRICANTES"/>
    <x v="7"/>
  </r>
  <r>
    <n v="57923"/>
    <s v="ANULADO"/>
    <n v="0"/>
    <m/>
    <n v="252942.0400000001"/>
    <s v="ORDEN 0130-2025 CERTIFICADOS "/>
    <x v="8"/>
  </r>
  <r>
    <n v="57924"/>
    <s v="IDEAS 360,0S.A."/>
    <n v="893.04"/>
    <m/>
    <n v="252049.00000000009"/>
    <s v="ORDEN 0076-2025 COMPRA DE LLANTAS RETRO"/>
    <x v="7"/>
  </r>
  <r>
    <n v="57925"/>
    <s v="AMILCAR ARROCHA"/>
    <n v="3285.33"/>
    <m/>
    <n v="248763.6700000001"/>
    <s v="ORDEN 0133-2025 EQUIPOS A/A Y M/O"/>
    <x v="7"/>
  </r>
  <r>
    <n v="57926"/>
    <s v="GRUPO DCFCC, S.A."/>
    <n v="1097"/>
    <m/>
    <n v="247666.6700000001"/>
    <s v="0089, 01106, 0108, 0127, 0135, 0190, 0138, 0152-2025 COMIDAS ACTIVIDADES"/>
    <x v="10"/>
  </r>
  <r>
    <n v="57927"/>
    <s v="NIEROSA, S.A."/>
    <n v="678.1"/>
    <m/>
    <n v="246988.57000000009"/>
    <s v="0003, 037, 061, 056, 150, 158, 168, 169, 0170-2025 COMPRA DE HERRAMIENTAS  Y FERRETERIA"/>
    <x v="7"/>
  </r>
  <r>
    <n v="57928"/>
    <s v="CABLE &amp; WIRELESS"/>
    <n v="399.13"/>
    <m/>
    <n v="246589.44000000009"/>
    <s v="CELULAR MES DE ENERO"/>
    <x v="11"/>
  </r>
  <r>
    <n v="57929"/>
    <s v="CABLE &amp; WIRELESS"/>
    <n v="441.62"/>
    <m/>
    <n v="246147.82000000009"/>
    <s v="CELULAR DICIEMBRE"/>
    <x v="12"/>
  </r>
  <r>
    <n v="57930"/>
    <s v="ANULADO"/>
    <n v="0"/>
    <m/>
    <n v="246147.82000000009"/>
    <s v="ANULADO"/>
    <x v="4"/>
  </r>
  <r>
    <n v="57931"/>
    <s v="CABLE &amp; WIRELESS"/>
    <n v="81.89"/>
    <m/>
    <n v="246065.93000000008"/>
    <s v="TELEFONO FIJO FEBRERO"/>
    <x v="13"/>
  </r>
  <r>
    <n v="57932"/>
    <s v="ENSA"/>
    <n v="1223.43"/>
    <m/>
    <n v="244842.50000000009"/>
    <s v="LUZ MES DE FEBRERO"/>
    <x v="14"/>
  </r>
  <r>
    <n v="57933"/>
    <s v="AUTORIDAD DE ASEO URBANO Y DOMICILIARIO"/>
    <n v="743.75"/>
    <m/>
    <n v="244098.75000000009"/>
    <s v="BASURA NOV DIC ENERO"/>
    <x v="15"/>
  </r>
  <r>
    <n v="57934"/>
    <s v="DISTRIBUIDORA GRIMAR GP, S.A."/>
    <n v="759.85"/>
    <m/>
    <n v="243338.90000000008"/>
    <s v="ORDEN 0083, 0109, 0111, 0174-2025 LIMP"/>
    <x v="7"/>
  </r>
  <r>
    <n v="57935"/>
    <s v="RICHARD VALENTINO MACHORE"/>
    <n v="1483.38"/>
    <m/>
    <n v="241855.52000000008"/>
    <s v="ORDEN 0145, 0118, 0117-2025 MECANICA"/>
    <x v="7"/>
  </r>
  <r>
    <n v="57936"/>
    <s v="ANULADO"/>
    <n v="0"/>
    <m/>
    <n v="241855.52000000008"/>
    <s v="ORDEN 0016 Y 0079-2025INSUMOS FERRETERIA"/>
    <x v="7"/>
  </r>
  <r>
    <n v="57937"/>
    <s v="UFINET PANAMA"/>
    <n v="217.36"/>
    <m/>
    <n v="241638.16000000009"/>
    <s v="INTERNET MES DE FEBRERO"/>
    <x v="16"/>
  </r>
  <r>
    <n v="57938"/>
    <s v="ROY EARL SULLIVAN"/>
    <n v="930"/>
    <m/>
    <n v="240708.16000000009"/>
    <s v="CLASES DE ATLETISMO "/>
    <x v="6"/>
  </r>
  <r>
    <n v="57939"/>
    <s v="TESORO NACIONAL CUT"/>
    <n v="122.59"/>
    <m/>
    <n v="240585.57000000009"/>
    <s v="AGUA FEBRERO"/>
    <x v="17"/>
  </r>
  <r>
    <n v="57940"/>
    <s v="ROBERT DUNKLEY"/>
    <n v="719.33"/>
    <m/>
    <n v="239866.24000000011"/>
    <s v="ORDEN 0179-2025 CANCELA FORRADO"/>
    <x v="2"/>
  </r>
  <r>
    <n v="57941"/>
    <s v="ANULADO"/>
    <n v="0"/>
    <m/>
    <n v="239866.24000000011"/>
    <s v="ANULADO"/>
    <x v="4"/>
  </r>
  <r>
    <n v="57942"/>
    <s v="AMERICA LORA"/>
    <n v="304.5"/>
    <m/>
    <n v="239561.74000000011"/>
    <s v="SALARIO I DE MARZO "/>
    <x v="18"/>
  </r>
  <r>
    <n v="57943"/>
    <s v="BARBARA ALGANDONA"/>
    <n v="891.46"/>
    <m/>
    <n v="238670.28000000012"/>
    <s v="SALARIO I DE MARZO "/>
    <x v="18"/>
  </r>
  <r>
    <n v="57944"/>
    <s v="CINTHIA MONTENEGRO"/>
    <n v="603.46"/>
    <m/>
    <n v="238066.82000000012"/>
    <s v="SALARIO I DE MARZO "/>
    <x v="18"/>
  </r>
  <r>
    <n v="57945"/>
    <s v="DAVID GAINZA"/>
    <n v="567.46"/>
    <m/>
    <n v="237499.36000000013"/>
    <s v="SALARIO I DE MARZO "/>
    <x v="18"/>
  </r>
  <r>
    <n v="57946"/>
    <s v="DAYANA VARGAS"/>
    <n v="387.46"/>
    <m/>
    <n v="237111.90000000014"/>
    <s v="SALARIO I DE MARZO "/>
    <x v="18"/>
  </r>
  <r>
    <n v="57947"/>
    <s v="ANULADO"/>
    <n v="0"/>
    <m/>
    <n v="237111.90000000014"/>
    <s v="ANULADO"/>
    <x v="4"/>
  </r>
  <r>
    <n v="57948"/>
    <s v="ELIECER ORTIZ"/>
    <n v="256.25"/>
    <m/>
    <n v="236855.65000000014"/>
    <s v="SALARIO I DE MARZO "/>
    <x v="18"/>
  </r>
  <r>
    <n v="57949"/>
    <s v="FREDDIS PRAVIA"/>
    <n v="348"/>
    <m/>
    <n v="236507.65000000014"/>
    <s v="SALARIO I DE MARZO "/>
    <x v="18"/>
  </r>
  <r>
    <n v="57950"/>
    <s v="HILLARY STERRETT"/>
    <n v="369.46"/>
    <m/>
    <n v="236138.19000000015"/>
    <s v="SALARIO I DE MARZO "/>
    <x v="18"/>
  </r>
  <r>
    <n v="57951"/>
    <s v="IVAN ARGOTE"/>
    <n v="575.49"/>
    <m/>
    <n v="235562.70000000016"/>
    <s v="SALARIO I DE MARZO "/>
    <x v="18"/>
  </r>
  <r>
    <n v="57952"/>
    <s v="JORGE ALMILLATEGUI"/>
    <n v="567.46"/>
    <m/>
    <n v="234995.24000000017"/>
    <s v="SALARIO I DE MARZO "/>
    <x v="18"/>
  </r>
  <r>
    <n v="57953"/>
    <s v="JORGE SANTOS"/>
    <n v="304.5"/>
    <m/>
    <n v="234690.74000000017"/>
    <s v="SALARIO I DE MARZO "/>
    <x v="18"/>
  </r>
  <r>
    <n v="57954"/>
    <s v="JULIO GUZMAN"/>
    <n v="423.46"/>
    <m/>
    <n v="234267.28000000017"/>
    <s v="SALARIO I DE MARZO "/>
    <x v="18"/>
  </r>
  <r>
    <n v="57955"/>
    <s v="KATHIANYS DIAZ"/>
    <n v="348"/>
    <m/>
    <n v="233919.28000000017"/>
    <s v="SALARIO I DE MARZO "/>
    <x v="18"/>
  </r>
  <r>
    <n v="57956"/>
    <s v="LAUDINO PEREZ"/>
    <n v="387.46"/>
    <m/>
    <n v="233531.82000000018"/>
    <s v="SALARIO I DE MARZO "/>
    <x v="18"/>
  </r>
  <r>
    <n v="57957"/>
    <s v="LAURA HARRIS"/>
    <n v="567.46"/>
    <m/>
    <n v="232964.36000000019"/>
    <s v="SALARIO I DE MARZO "/>
    <x v="18"/>
  </r>
  <r>
    <n v="57958"/>
    <s v="LEOPOLDO APONTE"/>
    <n v="711.46"/>
    <m/>
    <n v="232252.9000000002"/>
    <s v="SALARIO I DE MARZO "/>
    <x v="18"/>
  </r>
  <r>
    <n v="57959"/>
    <s v="LIZBETH GALVAN"/>
    <n v="495.46"/>
    <m/>
    <n v="231757.44000000021"/>
    <s v="SALARIO I DE MARZO "/>
    <x v="18"/>
  </r>
  <r>
    <n v="57960"/>
    <s v="LUIS RAMOS"/>
    <n v="288"/>
    <m/>
    <n v="231469.44000000021"/>
    <s v="SALARIO I DE MARZO "/>
    <x v="18"/>
  </r>
  <r>
    <n v="57961"/>
    <s v="LILIBETH VELASCO"/>
    <n v="60"/>
    <m/>
    <n v="231409.44000000021"/>
    <s v="SALARIO I DE MARZO "/>
    <x v="18"/>
  </r>
  <r>
    <n v="57962"/>
    <s v="NELLY EDWARDS"/>
    <n v="387.46"/>
    <m/>
    <n v="231021.98000000021"/>
    <s v="SALARIO I DE MARZO "/>
    <x v="18"/>
  </r>
  <r>
    <n v="57963"/>
    <s v="NELSON AGUILAR"/>
    <n v="282.75"/>
    <m/>
    <n v="230739.23000000021"/>
    <s v="SALARIO I DE MARZO "/>
    <x v="18"/>
  </r>
  <r>
    <n v="57964"/>
    <s v="RENEE ALGANDONA"/>
    <n v="783.46"/>
    <m/>
    <n v="229955.77000000022"/>
    <s v="SALARIO I DE MARZO "/>
    <x v="18"/>
  </r>
  <r>
    <n v="57965"/>
    <s v="RICHARD MONTERO"/>
    <n v="326.25"/>
    <m/>
    <n v="229629.52000000022"/>
    <s v="SALARIO I DE MARZO "/>
    <x v="18"/>
  </r>
  <r>
    <n v="57966"/>
    <s v="SHERLEY DE LA CRUZ"/>
    <n v="348"/>
    <m/>
    <n v="229281.52000000022"/>
    <s v="SALARIO I DE MARZO "/>
    <x v="18"/>
  </r>
  <r>
    <n v="57967"/>
    <s v="VALENTIN HIM"/>
    <n v="348"/>
    <m/>
    <n v="228933.52000000022"/>
    <s v="SALARIO I DE MARZO "/>
    <x v="18"/>
  </r>
  <r>
    <n v="57968"/>
    <s v="VICTOR DIAZ"/>
    <n v="282.75"/>
    <m/>
    <n v="228650.77000000022"/>
    <s v="SALARIO I DE MARZO "/>
    <x v="18"/>
  </r>
  <r>
    <n v="57969"/>
    <s v="VICTOR SANTAMARIA"/>
    <n v="282.75"/>
    <m/>
    <n v="228368.02000000022"/>
    <s v="SALARIO I DE MARZO "/>
    <x v="18"/>
  </r>
  <r>
    <n v="57970"/>
    <s v="YESSICA CASTILLO"/>
    <n v="423.46"/>
    <m/>
    <n v="227944.56000000023"/>
    <s v="SALARIO I DE MARZO "/>
    <x v="18"/>
  </r>
  <r>
    <n v="57971"/>
    <s v="PURISSIMA, S.A."/>
    <n v="125"/>
    <m/>
    <n v="227819.56000000023"/>
    <s v="ORDEN 0195-2025 AGUA ACTIVIDADES"/>
    <x v="19"/>
  </r>
  <r>
    <n v="57972"/>
    <s v="BOCACY BLINDS, S.A."/>
    <n v="229.15"/>
    <m/>
    <n v="227590.41000000024"/>
    <s v="ORDEN 0204-2025 ABONO 60 ROLLER"/>
    <x v="7"/>
  </r>
  <r>
    <n v="57973"/>
    <s v="ANULADO"/>
    <n v="0"/>
    <m/>
    <n v="227590.41000000024"/>
    <s v="ANULADO"/>
    <x v="4"/>
  </r>
  <r>
    <n v="57974"/>
    <s v="BOCACY BLINDS, S.A."/>
    <n v="152.77000000000001"/>
    <m/>
    <n v="227437.64000000025"/>
    <s v="ORDEN 0204-2025 CANCELA ROLLER"/>
    <x v="7"/>
  </r>
  <r>
    <n v="57975"/>
    <s v="DISTRIBUIDORA COMERCIAL MO, S.A."/>
    <n v="124.2"/>
    <m/>
    <n v="227313.44000000024"/>
    <s v="ORDEN 200-2025 JUGUETES "/>
    <x v="20"/>
  </r>
  <r>
    <n v="57976"/>
    <s v="ÉIMY CABALLERO MOJICA"/>
    <n v="603.46"/>
    <m/>
    <n v="226709.98000000024"/>
    <s v="SALARIO I DE MARZO "/>
    <x v="18"/>
  </r>
  <r>
    <n v="57977"/>
    <s v="IDTECH,S .A."/>
    <n v="81.05"/>
    <m/>
    <n v="226628.93000000025"/>
    <s v="CONFECCION DE CARNET"/>
    <x v="7"/>
  </r>
  <r>
    <n v="57978"/>
    <s v="SUPER BOQUITAS, S.A."/>
    <n v="126"/>
    <m/>
    <n v="226502.93000000025"/>
    <s v="ORDEN 0213-2025 DONACION BOQUITAS"/>
    <x v="8"/>
  </r>
  <r>
    <n v="57979"/>
    <s v="CINTHIA MONTENEGRO"/>
    <n v="100.58"/>
    <m/>
    <n v="226402.35000000027"/>
    <s v="XIII MES DICIEMBRE"/>
    <x v="21"/>
  </r>
  <r>
    <n v="57980"/>
    <s v="ROBERT DUNKLEY"/>
    <n v="129.38"/>
    <m/>
    <n v="226272.97000000026"/>
    <s v="ORDEN 0209-2025 FORRADO ALUCOBOND"/>
    <x v="7"/>
  </r>
  <r>
    <n v="57981"/>
    <s v="KARLA CASTILLO MATOS"/>
    <n v="474.02"/>
    <m/>
    <n v="225798.95000000027"/>
    <s v="REEMBOLSO DE CAJA"/>
    <x v="3"/>
  </r>
  <r>
    <n v="57982"/>
    <s v="O.D. PANAMA SA"/>
    <n v="65.260000000000005"/>
    <m/>
    <n v="225733.69000000026"/>
    <s v="ORDEN 0211-2025 RESMA DE OPALINA "/>
    <x v="7"/>
  </r>
  <r>
    <n v="57983"/>
    <s v="IMPORTADORA RICAMAR"/>
    <n v="1000"/>
    <m/>
    <n v="224733.69000000026"/>
    <s v="ORDEN 0130-2025 CERTIFICADOS "/>
    <x v="8"/>
  </r>
  <r>
    <n v="57984"/>
    <s v="LEOPOLDO APONTE"/>
    <n v="178.83"/>
    <m/>
    <n v="224554.86000000028"/>
    <s v="CENA CONSULTA CIUDADANA"/>
    <x v="3"/>
  </r>
  <r>
    <n v="57985"/>
    <s v="CLUB DELEONES DE SAN FRANCISCO"/>
    <n v="300"/>
    <m/>
    <n v="224254.86000000028"/>
    <s v="ORDEN 0217-2025"/>
    <x v="8"/>
  </r>
  <r>
    <n v="57986"/>
    <s v="VALENTIN DUGGON"/>
    <n v="625"/>
    <m/>
    <n v="223629.86000000028"/>
    <s v="ORDEN 0218-2025 GRABACION"/>
    <x v="10"/>
  </r>
  <r>
    <n v="57987"/>
    <s v="WILLIA CASTRO TRAVERSO"/>
    <n v="250"/>
    <m/>
    <n v="223379.86000000028"/>
    <s v="ORDEN 0215-2025 SER ANIMACION ASTRO PARTY"/>
    <x v="20"/>
  </r>
  <r>
    <n v="57988"/>
    <s v="CEFERINO DE LEON MENDOZA"/>
    <n v="140.46"/>
    <m/>
    <n v="223239.40000000029"/>
    <s v="REEMBOLSO DE MATERIAL ELECTRICO"/>
    <x v="7"/>
  </r>
  <r>
    <n v="57989"/>
    <s v="VENTA Y FERRETERIA DEVOMAR"/>
    <n v="1182.23"/>
    <m/>
    <n v="222057.17000000027"/>
    <s v="ORDEN 0016 Y 0079-2025INSUMOS FERRETERIA"/>
    <x v="7"/>
  </r>
  <r>
    <n v="57990"/>
    <s v="RICARDO SOO"/>
    <n v="126.48"/>
    <m/>
    <n v="221930.69000000026"/>
    <s v="ORDEN 0229-2025 INSUMOS CAFETERIA"/>
    <x v="7"/>
  </r>
  <r>
    <n v="57991"/>
    <s v="ODYSSEY INTERNATIONAL S.A."/>
    <n v="802.13"/>
    <m/>
    <n v="221128.56000000026"/>
    <s v="ORDEN 0227-2025 UNIFORMES LIGA"/>
    <x v="8"/>
  </r>
  <r>
    <n v="57992"/>
    <s v="ELECTRICIDAD CASTELLANOS, S.A."/>
    <n v="1901.47"/>
    <m/>
    <n v="219227.09000000026"/>
    <s v="ORDEN 0146 SUMINISTROS ELECTRICOS"/>
    <x v="7"/>
  </r>
  <r>
    <n v="57993"/>
    <s v="CHRISTIAN JONATHAN FELIPE LEZCANO"/>
    <n v="200"/>
    <m/>
    <n v="219027.09000000026"/>
    <s v="ORDEN 020-TARJETA DE PRESENTACION"/>
    <x v="7"/>
  </r>
  <r>
    <n v="57994"/>
    <s v="DIMAS SANCHEZ"/>
    <n v="400"/>
    <m/>
    <n v="218627.09000000026"/>
    <s v="APOYO ECONOMICO ASTRO PARTY"/>
    <x v="20"/>
  </r>
  <r>
    <n v="57995"/>
    <s v="PATRONATO PANAMA VIEJO"/>
    <n v="1000"/>
    <m/>
    <n v="217627.09000000026"/>
    <s v="APOYO ECONOMICO ASTRO PARTY"/>
    <x v="20"/>
  </r>
  <r>
    <n v="57996"/>
    <s v="PATRICIA OLIVERO"/>
    <n v="1416.1"/>
    <m/>
    <n v="216210.99000000025"/>
    <s v="SALARIO ENERO "/>
    <x v="22"/>
  </r>
  <r>
    <n v="57997"/>
    <s v="PATRICIA OLIVERO"/>
    <n v="1469.5"/>
    <m/>
    <n v="214741.49000000025"/>
    <s v="SALARIO FEBRERO"/>
    <x v="22"/>
  </r>
  <r>
    <n v="57998"/>
    <s v="PATRICIA OLIVERO"/>
    <n v="734.75"/>
    <m/>
    <n v="214006.74000000025"/>
    <s v="SALARIO I MARZO"/>
    <x v="22"/>
  </r>
  <r>
    <m/>
    <s v="DEPOSITO FUNCIONAMIENTO"/>
    <m/>
    <n v="65975"/>
    <n v="279981.74000000022"/>
    <s v="DEPOSITO MARZO"/>
    <x v="0"/>
  </r>
  <r>
    <n v="57999"/>
    <s v="ANULADO"/>
    <n v="0"/>
    <m/>
    <n v="279981.74000000022"/>
    <s v="ANULADO"/>
    <x v="4"/>
  </r>
  <r>
    <n v="58000"/>
    <s v="BBQ FELLAS, S.A."/>
    <n v="129.37"/>
    <m/>
    <n v="279852.37000000023"/>
    <s v="0254-2025 DONACION POLICIA"/>
    <x v="8"/>
  </r>
  <r>
    <n v="58001"/>
    <s v="VICTOR DIAZ NAVARRO"/>
    <n v="765"/>
    <m/>
    <n v="279087.37000000023"/>
    <s v="0243-2025 CONFECCION DE ACUERDO"/>
    <x v="23"/>
  </r>
  <r>
    <n v="58002"/>
    <s v="JOSIMAR ARTURO CHANIS"/>
    <n v="350"/>
    <m/>
    <n v="278737.37000000023"/>
    <s v="0242-2025 APOYO SOFTBALL"/>
    <x v="8"/>
  </r>
  <r>
    <n v="58003"/>
    <s v="DEPORTE JIMMY"/>
    <n v="780.34"/>
    <m/>
    <n v="277957.0300000002"/>
    <s v="0245-2025 TABLERO PARA PANAMA VIEJO"/>
    <x v="7"/>
  </r>
  <r>
    <n v="58004"/>
    <s v="LINEA VERDE"/>
    <n v="310.5"/>
    <m/>
    <n v="277646.5300000002"/>
    <s v="0246-2025 FUMIGACION"/>
    <x v="24"/>
  </r>
  <r>
    <n v="58005"/>
    <s v="MARK HARRICK"/>
    <n v="390"/>
    <m/>
    <n v="277256.5300000002"/>
    <s v="0234-2025 INSTRUMENTO CONGA"/>
    <x v="9"/>
  </r>
  <r>
    <n v="58006"/>
    <s v="JAMES  RUIZ"/>
    <n v="215"/>
    <m/>
    <n v="277041.5300000002"/>
    <s v="0233-2025 MANT AIRTES SARA SOTILLO"/>
    <x v="8"/>
  </r>
  <r>
    <n v="58007"/>
    <s v="ISBEL MURILLO"/>
    <n v="71"/>
    <m/>
    <n v="276970.5300000002"/>
    <s v="0232-2025 CONFECCION DE LETRERO"/>
    <x v="7"/>
  </r>
  <r>
    <n v="58008"/>
    <s v="ADM PRODUCCIONES SA"/>
    <n v="724.5"/>
    <m/>
    <n v="276246.0300000002"/>
    <s v="0231-2025 ALQUILER PANTALLA"/>
    <x v="25"/>
  </r>
  <r>
    <n v="58009"/>
    <s v="MEDICAL DEPOT"/>
    <n v="1891.86"/>
    <m/>
    <n v="274354.17000000022"/>
    <s v="0230-2025 INSUMOS MEDICOS"/>
    <x v="7"/>
  </r>
  <r>
    <n v="58010"/>
    <s v="GABRIELA PEREIRA"/>
    <n v="70"/>
    <m/>
    <n v="274284.17000000022"/>
    <s v="0216-2025 COMIDA PERSONAL"/>
    <x v="25"/>
  </r>
  <r>
    <n v="58011"/>
    <s v="DAVID VICTORIAS"/>
    <n v="170"/>
    <m/>
    <n v="274114.17000000022"/>
    <s v="0222-2025 FUMIGACION PANAMA VIEJO"/>
    <x v="8"/>
  </r>
  <r>
    <n v="58012"/>
    <s v="SERVICIOS GAEL, S.A."/>
    <n v="155.25"/>
    <m/>
    <n v="273958.92000000022"/>
    <s v="0219-2025 ALQUILER SALTARIN "/>
    <x v="10"/>
  </r>
  <r>
    <n v="58013"/>
    <s v="ANEL ABREGO"/>
    <n v="1914.75"/>
    <m/>
    <n v="272044.17000000022"/>
    <s v="0221-2025 ZENTRUM ENERO Y FEBRERO"/>
    <x v="7"/>
  </r>
  <r>
    <n v="58014"/>
    <s v="NIEROSA, S.A."/>
    <n v="249.45"/>
    <m/>
    <n v="271794.7200000002"/>
    <s v="0136-0154-0167-0183-0173-0207-0208"/>
    <x v="7"/>
  </r>
  <r>
    <n v="58015"/>
    <s v="UFINET PANAMA"/>
    <n v="217.36"/>
    <m/>
    <n v="271577.36000000022"/>
    <s v="INTERNET MARZO "/>
    <x v="16"/>
  </r>
  <r>
    <n v="58016"/>
    <s v="MICHAEL GORDON"/>
    <n v="300"/>
    <m/>
    <n v="271277.36000000022"/>
    <s v="PROYECTO IBI PANAMA VIEJO"/>
    <x v="26"/>
  </r>
  <r>
    <n v="58017"/>
    <s v="KARLA CASTILLO/CAJA MENUDA"/>
    <n v="432.49"/>
    <m/>
    <n v="270844.87000000023"/>
    <s v="REEMBOLSO DE CAJA MENUDA "/>
    <x v="3"/>
  </r>
  <r>
    <n v="58018"/>
    <s v="AMERICA LORA"/>
    <n v="304.5"/>
    <m/>
    <n v="270540.37000000023"/>
    <s v="SALARIO"/>
    <x v="18"/>
  </r>
  <r>
    <n v="58019"/>
    <s v="AMINTA SANCHEZ"/>
    <n v="301.60000000000002"/>
    <m/>
    <n v="270238.77000000025"/>
    <s v="SALARIO"/>
    <x v="18"/>
  </r>
  <r>
    <n v="58020"/>
    <s v="BARBARA ALGANDONA"/>
    <n v="891.46"/>
    <m/>
    <n v="269347.31000000023"/>
    <s v="SALARIO"/>
    <x v="18"/>
  </r>
  <r>
    <n v="58021"/>
    <s v="CINTHIA MONTENEGRO"/>
    <n v="603.46"/>
    <m/>
    <n v="268743.85000000021"/>
    <s v="SALARIO"/>
    <x v="18"/>
  </r>
  <r>
    <n v="58022"/>
    <s v="DAVID GAINZA"/>
    <n v="567.46"/>
    <m/>
    <n v="268176.39000000019"/>
    <s v="SALARIO"/>
    <x v="18"/>
  </r>
  <r>
    <n v="58023"/>
    <s v="DAYANA VARGAS"/>
    <n v="387.46"/>
    <m/>
    <n v="267788.93000000017"/>
    <s v="SALARIO"/>
    <x v="18"/>
  </r>
  <r>
    <n v="58024"/>
    <s v="EIMY CABALLERO MOJICA"/>
    <n v="603.46"/>
    <m/>
    <n v="267185.47000000015"/>
    <s v="SALARIO"/>
    <x v="18"/>
  </r>
  <r>
    <n v="58025"/>
    <s v="ELIECER ORTIZ"/>
    <n v="256.25"/>
    <m/>
    <n v="266929.22000000015"/>
    <s v="SALARIO"/>
    <x v="18"/>
  </r>
  <r>
    <n v="58026"/>
    <s v="FREDDIS PRAVIA"/>
    <n v="348"/>
    <m/>
    <n v="266581.22000000015"/>
    <s v="SALARIO"/>
    <x v="18"/>
  </r>
  <r>
    <n v="58027"/>
    <s v="HILLARY STERRETT"/>
    <n v="369.46"/>
    <m/>
    <n v="266211.76000000013"/>
    <s v="SALARIO"/>
    <x v="18"/>
  </r>
  <r>
    <n v="58028"/>
    <s v="IVAN ARGOTE"/>
    <n v="575.49"/>
    <m/>
    <n v="265636.27000000014"/>
    <s v="SALARIO"/>
    <x v="18"/>
  </r>
  <r>
    <n v="58029"/>
    <s v="JORGE ALMILLATEGUI"/>
    <n v="567.46"/>
    <m/>
    <n v="265068.81000000011"/>
    <s v="SALARIO"/>
    <x v="18"/>
  </r>
  <r>
    <n v="58030"/>
    <s v="JORGE SANTOS"/>
    <n v="304.5"/>
    <m/>
    <n v="264764.31000000011"/>
    <s v="SALARIO"/>
    <x v="18"/>
  </r>
  <r>
    <n v="58031"/>
    <s v="JULIO GUZMAN"/>
    <n v="423.46"/>
    <m/>
    <n v="264340.85000000009"/>
    <s v="SALARIO"/>
    <x v="18"/>
  </r>
  <r>
    <n v="58032"/>
    <s v="KATHIANYS DIAZ"/>
    <n v="348"/>
    <m/>
    <n v="263992.85000000009"/>
    <s v="SALARIO"/>
    <x v="18"/>
  </r>
  <r>
    <n v="58033"/>
    <s v="LAUDINO PEREZ"/>
    <n v="387.46"/>
    <m/>
    <n v="263605.39000000007"/>
    <s v="SALARIO"/>
    <x v="18"/>
  </r>
  <r>
    <n v="58034"/>
    <s v="LAURA HARRIS"/>
    <n v="567.46"/>
    <m/>
    <n v="263037.93000000005"/>
    <s v="SALARIO"/>
    <x v="18"/>
  </r>
  <r>
    <n v="58035"/>
    <s v="LEOPOLDO APONTE"/>
    <n v="711.46"/>
    <m/>
    <n v="262326.47000000003"/>
    <s v="SALARIO"/>
    <x v="18"/>
  </r>
  <r>
    <n v="58036"/>
    <s v="LIZBETH GALVAN"/>
    <n v="495.46"/>
    <m/>
    <n v="261831.01000000004"/>
    <s v="SALARIO"/>
    <x v="18"/>
  </r>
  <r>
    <n v="58037"/>
    <s v="LUIS RAMOS"/>
    <n v="288"/>
    <m/>
    <n v="261543.01000000004"/>
    <s v="SALARIO"/>
    <x v="18"/>
  </r>
  <r>
    <n v="58038"/>
    <s v="NELLY EDWARDS"/>
    <n v="387.46"/>
    <m/>
    <n v="261155.55000000005"/>
    <s v="SALARIO"/>
    <x v="18"/>
  </r>
  <r>
    <n v="58039"/>
    <s v="NELSON AGUILAR"/>
    <n v="282.75"/>
    <m/>
    <n v="260872.80000000005"/>
    <s v="SALARIO"/>
    <x v="18"/>
  </r>
  <r>
    <n v="58040"/>
    <s v="RENEE ALGANDONA"/>
    <n v="783.46"/>
    <m/>
    <n v="260089.34000000005"/>
    <s v="SALARIO"/>
    <x v="18"/>
  </r>
  <r>
    <n v="58041"/>
    <s v="RICHARD MONTERO"/>
    <n v="326.25"/>
    <m/>
    <n v="259763.09000000005"/>
    <s v="SALARIO"/>
    <x v="18"/>
  </r>
  <r>
    <n v="58042"/>
    <s v="SHERLEY DE LA CRUZ"/>
    <n v="348"/>
    <m/>
    <n v="259415.09000000005"/>
    <s v="SALARIO"/>
    <x v="18"/>
  </r>
  <r>
    <n v="58043"/>
    <s v="VALENTIN HIM"/>
    <n v="348"/>
    <m/>
    <n v="259067.09000000005"/>
    <s v="SALARIO"/>
    <x v="18"/>
  </r>
  <r>
    <n v="58044"/>
    <s v="VICTOR DIAZ"/>
    <n v="282.75"/>
    <m/>
    <n v="258784.34000000005"/>
    <s v="SALARIO"/>
    <x v="18"/>
  </r>
  <r>
    <n v="58045"/>
    <s v="VICTOR SANTAMARIA"/>
    <n v="282.75"/>
    <m/>
    <n v="258501.59000000005"/>
    <s v="SALARIO"/>
    <x v="18"/>
  </r>
  <r>
    <n v="58046"/>
    <s v="YESSICA CASTILLO"/>
    <n v="423.46"/>
    <m/>
    <n v="258078.13000000006"/>
    <s v="SALARIO"/>
    <x v="18"/>
  </r>
  <r>
    <n v="58047"/>
    <s v="ANULADO"/>
    <n v="0"/>
    <m/>
    <n v="258078.13000000006"/>
    <s v="SALARIO"/>
    <x v="18"/>
  </r>
  <r>
    <n v="58048"/>
    <s v="FINANCOMER"/>
    <n v="140"/>
    <m/>
    <n v="257938.13000000006"/>
    <s v="DESCUENTO ELIECER ORTIZ MARZO"/>
    <x v="18"/>
  </r>
  <r>
    <n v="58049"/>
    <s v="BANCO GENERAL"/>
    <n v="55.94"/>
    <m/>
    <n v="257882.19000000006"/>
    <s v="DESCUENTO IVAN ARGOTE "/>
    <x v="18"/>
  </r>
  <r>
    <n v="58050"/>
    <s v="ANULADO"/>
    <n v="0"/>
    <m/>
    <n v="257882.19000000006"/>
    <s v="ANULADO"/>
    <x v="4"/>
  </r>
  <r>
    <n v="58051"/>
    <s v="LILIBETH VELASCO"/>
    <n v="60"/>
    <m/>
    <n v="257822.19000000006"/>
    <s v="DESCUENTO LUIS RAMOS MARZO II"/>
    <x v="18"/>
  </r>
  <r>
    <n v="58052"/>
    <s v="ANULADO"/>
    <n v="0"/>
    <m/>
    <n v="257822.19000000006"/>
    <s v="ANULADO"/>
    <x v="4"/>
  </r>
  <r>
    <n v="58053"/>
    <s v="CAJA DE SEGURO SOCIAL"/>
    <n v="10348.24"/>
    <m/>
    <n v="247473.95000000007"/>
    <s v="SEGURO SOCIAL DE FEBRERO"/>
    <x v="27"/>
  </r>
  <r>
    <n v="58054"/>
    <s v="PORTUCAN, S.A."/>
    <n v="93.15"/>
    <m/>
    <n v="247380.80000000008"/>
    <s v="ORDEN "/>
    <x v="28"/>
  </r>
  <r>
    <n v="58055"/>
    <s v="PATRICIA DEL CARMEN ALAS "/>
    <n v="1000"/>
    <m/>
    <n v="246380.80000000008"/>
    <s v="ORDEN 067-2025 ALQUILER CAMA BAJA"/>
    <x v="7"/>
  </r>
  <r>
    <n v="58056"/>
    <s v="X VETSERVICES CORP"/>
    <n v="297"/>
    <m/>
    <n v="246083.80000000008"/>
    <s v="ORDEN 259-2025 VACUNAS"/>
    <x v="7"/>
  </r>
  <r>
    <n v="58057"/>
    <s v="ABDIEL ANTONIO HERRERA"/>
    <n v="1000"/>
    <m/>
    <n v="245083.80000000008"/>
    <s v="ORDEN 279-2025 DONACION SEMAN SANTA"/>
    <x v="8"/>
  </r>
  <r>
    <n v="58058"/>
    <s v="ODYSSEY INTERNATIONAL S.A."/>
    <n v="408.82"/>
    <m/>
    <n v="244674.98000000007"/>
    <s v="ORDEN 072-2025 DEPORTES PANTALONES "/>
    <x v="8"/>
  </r>
  <r>
    <m/>
    <s v="cargos bancarios"/>
    <n v="99"/>
    <m/>
    <n v="244575.98000000007"/>
    <s v="cargos bancarios"/>
    <x v="29"/>
  </r>
  <r>
    <m/>
    <s v="devolucion de cheque de caja menuda"/>
    <m/>
    <n v="3.6"/>
    <n v="244579.58000000007"/>
    <m/>
    <x v="0"/>
  </r>
  <r>
    <m/>
    <s v="deposito de astro party"/>
    <m/>
    <n v="2144.4499999999998"/>
    <n v="246724.03000000009"/>
    <m/>
    <x v="0"/>
  </r>
  <r>
    <m/>
    <s v="deposito corta grama"/>
    <m/>
    <n v="30.76"/>
    <n v="246754.7900000001"/>
    <m/>
    <x v="0"/>
  </r>
  <r>
    <m/>
    <s v="devolucion de compra en hopsa"/>
    <m/>
    <n v="0.51"/>
    <n v="246755.3000000001"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71AB4F-CF3D-481C-9C50-CE10E77DF71E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H5:J36" firstHeaderRow="0" firstDataRow="1" firstDataCol="1"/>
  <pivotFields count="7">
    <pivotField showAll="0"/>
    <pivotField showAll="0"/>
    <pivotField dataField="1" showAll="0"/>
    <pivotField dataField="1" showAll="0"/>
    <pivotField numFmtId="164" showAll="0"/>
    <pivotField showAll="0"/>
    <pivotField axis="axisRow" showAll="0">
      <items count="31">
        <item x="12"/>
        <item x="19"/>
        <item x="23"/>
        <item x="17"/>
        <item x="4"/>
        <item x="20"/>
        <item x="15"/>
        <item x="3"/>
        <item x="29"/>
        <item x="11"/>
        <item x="25"/>
        <item x="7"/>
        <item x="27"/>
        <item x="9"/>
        <item x="1"/>
        <item x="0"/>
        <item x="8"/>
        <item x="24"/>
        <item x="16"/>
        <item x="14"/>
        <item x="26"/>
        <item x="2"/>
        <item x="10"/>
        <item x="18"/>
        <item x="22"/>
        <item x="5"/>
        <item x="13"/>
        <item x="6"/>
        <item x="21"/>
        <item x="28"/>
        <item t="default"/>
      </items>
    </pivotField>
  </pivotFields>
  <rowFields count="1">
    <field x="6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debito" fld="2" baseField="0" baseItem="0"/>
    <dataField name="Suma de credito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55ABB-8950-45C2-A40C-5352EE7F2552}">
  <dimension ref="A2:M42"/>
  <sheetViews>
    <sheetView tabSelected="1" workbookViewId="0">
      <selection activeCell="L17" sqref="L17"/>
    </sheetView>
  </sheetViews>
  <sheetFormatPr baseColWidth="10" defaultRowHeight="14.4" x14ac:dyDescent="0.3"/>
  <cols>
    <col min="1" max="1" width="13.77734375" customWidth="1"/>
    <col min="2" max="2" width="12.33203125" customWidth="1"/>
    <col min="3" max="3" width="62.33203125" customWidth="1"/>
    <col min="4" max="4" width="14.109375" customWidth="1"/>
    <col min="5" max="7" width="13.6640625" customWidth="1"/>
    <col min="8" max="9" width="13.88671875" customWidth="1"/>
    <col min="11" max="11" width="11.5546875" style="2"/>
    <col min="12" max="12" width="11.5546875" style="3"/>
  </cols>
  <sheetData>
    <row r="2" spans="1:13" ht="18" x14ac:dyDescent="0.35">
      <c r="A2" s="90" t="s">
        <v>0</v>
      </c>
      <c r="B2" s="90"/>
      <c r="C2" s="90"/>
      <c r="D2" s="90"/>
      <c r="E2" s="90"/>
      <c r="F2" s="90"/>
      <c r="G2" s="90"/>
      <c r="H2" s="90"/>
      <c r="I2" s="1"/>
    </row>
    <row r="3" spans="1:13" x14ac:dyDescent="0.3">
      <c r="A3" s="4"/>
      <c r="B3" s="4"/>
      <c r="C3" s="4"/>
      <c r="D3" s="4"/>
    </row>
    <row r="4" spans="1:13" ht="15" thickBot="1" x14ac:dyDescent="0.35">
      <c r="A4" s="4" t="s">
        <v>1</v>
      </c>
      <c r="B4" s="4" t="s">
        <v>2</v>
      </c>
      <c r="C4" s="4" t="s">
        <v>3</v>
      </c>
      <c r="D4" s="4"/>
    </row>
    <row r="5" spans="1:13" ht="15" thickBot="1" x14ac:dyDescent="0.35">
      <c r="I5" s="5"/>
    </row>
    <row r="6" spans="1:13" ht="43.8" thickBot="1" x14ac:dyDescent="0.35">
      <c r="A6" s="6" t="s">
        <v>4</v>
      </c>
      <c r="B6" s="6" t="s">
        <v>5</v>
      </c>
      <c r="C6" s="6"/>
      <c r="D6" s="7" t="s">
        <v>6</v>
      </c>
      <c r="E6" s="7" t="s">
        <v>7</v>
      </c>
      <c r="F6" s="7" t="s">
        <v>8</v>
      </c>
      <c r="G6" s="7" t="s">
        <v>306</v>
      </c>
      <c r="H6" s="8" t="s">
        <v>9</v>
      </c>
      <c r="I6" s="8" t="s">
        <v>10</v>
      </c>
      <c r="J6" s="9" t="s">
        <v>11</v>
      </c>
    </row>
    <row r="7" spans="1:13" x14ac:dyDescent="0.3">
      <c r="A7" s="10"/>
      <c r="B7" s="11">
        <v>363064</v>
      </c>
      <c r="C7" s="12" t="s">
        <v>12</v>
      </c>
      <c r="D7" s="13"/>
      <c r="E7" s="56"/>
      <c r="F7" s="56"/>
      <c r="G7" s="76">
        <v>753.43</v>
      </c>
      <c r="H7" s="14">
        <f>+G7</f>
        <v>753.43</v>
      </c>
      <c r="I7" s="14">
        <f>+H7</f>
        <v>753.43</v>
      </c>
      <c r="J7" s="14">
        <v>174.67</v>
      </c>
      <c r="K7" s="15"/>
    </row>
    <row r="8" spans="1:13" x14ac:dyDescent="0.3">
      <c r="A8" s="10"/>
      <c r="B8" s="11">
        <v>224459</v>
      </c>
      <c r="C8" s="12" t="s">
        <v>13</v>
      </c>
      <c r="D8" s="13"/>
      <c r="E8" s="56"/>
      <c r="F8" s="56"/>
      <c r="G8" s="76">
        <v>33.03</v>
      </c>
      <c r="H8" s="14">
        <f t="shared" ref="H8:H12" si="0">+G8</f>
        <v>33.03</v>
      </c>
      <c r="I8" s="14">
        <f>+H8</f>
        <v>33.03</v>
      </c>
      <c r="J8" s="14"/>
    </row>
    <row r="9" spans="1:13" x14ac:dyDescent="0.3">
      <c r="A9" s="10">
        <v>14498697250</v>
      </c>
      <c r="B9" s="11">
        <v>21055814</v>
      </c>
      <c r="C9" s="12" t="s">
        <v>14</v>
      </c>
      <c r="D9" s="13"/>
      <c r="E9" s="56"/>
      <c r="F9" s="56"/>
      <c r="G9" s="76">
        <v>310.26</v>
      </c>
      <c r="H9" s="14">
        <f t="shared" si="0"/>
        <v>310.26</v>
      </c>
      <c r="I9" s="14">
        <f>+H9</f>
        <v>310.26</v>
      </c>
      <c r="J9" s="14"/>
    </row>
    <row r="10" spans="1:13" x14ac:dyDescent="0.3">
      <c r="A10" s="16"/>
      <c r="B10" s="17">
        <v>21109506</v>
      </c>
      <c r="C10" s="18" t="s">
        <v>15</v>
      </c>
      <c r="D10" s="19"/>
      <c r="E10" s="77"/>
      <c r="F10" s="77"/>
      <c r="G10" s="78">
        <v>2.34</v>
      </c>
      <c r="H10" s="14">
        <f t="shared" si="0"/>
        <v>2.34</v>
      </c>
      <c r="I10" s="14">
        <f>+H10</f>
        <v>2.34</v>
      </c>
      <c r="J10" s="14"/>
      <c r="K10" s="89"/>
      <c r="L10" s="89"/>
      <c r="M10" s="89"/>
    </row>
    <row r="11" spans="1:13" x14ac:dyDescent="0.3">
      <c r="A11" s="12"/>
      <c r="B11" s="21">
        <v>955617</v>
      </c>
      <c r="C11" s="12" t="s">
        <v>16</v>
      </c>
      <c r="D11" s="13"/>
      <c r="E11" s="56"/>
      <c r="F11" s="56"/>
      <c r="G11" s="76">
        <v>124.37</v>
      </c>
      <c r="H11" s="14">
        <f t="shared" si="0"/>
        <v>124.37</v>
      </c>
      <c r="I11" s="14">
        <f>+H11</f>
        <v>124.37</v>
      </c>
      <c r="J11" s="14"/>
    </row>
    <row r="12" spans="1:13" x14ac:dyDescent="0.3">
      <c r="A12" s="12"/>
      <c r="B12" s="21">
        <v>21083317</v>
      </c>
      <c r="C12" s="12" t="s">
        <v>17</v>
      </c>
      <c r="D12" s="13"/>
      <c r="E12" s="56"/>
      <c r="F12" s="56"/>
      <c r="G12" s="76">
        <v>0</v>
      </c>
      <c r="H12" s="14">
        <f t="shared" si="0"/>
        <v>0</v>
      </c>
      <c r="I12" s="14">
        <f t="shared" ref="I12" si="1">+E12</f>
        <v>0</v>
      </c>
      <c r="J12" s="14"/>
      <c r="K12" s="22"/>
      <c r="L12" s="22"/>
    </row>
    <row r="13" spans="1:13" ht="15" thickBot="1" x14ac:dyDescent="0.35">
      <c r="A13" s="23"/>
      <c r="B13" s="24">
        <v>341140</v>
      </c>
      <c r="C13" s="24" t="s">
        <v>307</v>
      </c>
      <c r="D13" s="25">
        <v>0</v>
      </c>
      <c r="E13" s="3"/>
      <c r="F13" s="3"/>
      <c r="G13" s="3">
        <v>0</v>
      </c>
      <c r="H13" s="26">
        <f>SUM(H7:H12)</f>
        <v>1223.4299999999998</v>
      </c>
      <c r="I13" s="26">
        <f>SUM(I7:I12)</f>
        <v>1223.4299999999998</v>
      </c>
      <c r="J13" s="26">
        <f>+H13-I13</f>
        <v>0</v>
      </c>
      <c r="K13" s="22"/>
      <c r="L13" s="2"/>
      <c r="M13" s="3"/>
    </row>
    <row r="14" spans="1:13" x14ac:dyDescent="0.3">
      <c r="A14" s="6" t="s">
        <v>18</v>
      </c>
      <c r="B14" s="6" t="s">
        <v>19</v>
      </c>
      <c r="C14" s="6"/>
      <c r="D14" s="27"/>
      <c r="E14" s="28"/>
      <c r="F14" s="28"/>
      <c r="G14" s="28"/>
      <c r="H14" s="29"/>
      <c r="I14" s="30"/>
      <c r="J14" s="30"/>
    </row>
    <row r="15" spans="1:13" x14ac:dyDescent="0.3">
      <c r="A15" s="10"/>
      <c r="B15" s="31">
        <v>382367</v>
      </c>
      <c r="C15" s="12" t="s">
        <v>20</v>
      </c>
      <c r="D15" s="13"/>
      <c r="E15" s="56"/>
      <c r="F15" s="56"/>
      <c r="G15" s="76">
        <v>45.72</v>
      </c>
      <c r="H15" s="14">
        <f>+G15</f>
        <v>45.72</v>
      </c>
      <c r="I15" s="14">
        <f>+H15</f>
        <v>45.72</v>
      </c>
      <c r="J15" s="14"/>
    </row>
    <row r="16" spans="1:13" x14ac:dyDescent="0.3">
      <c r="A16" s="10"/>
      <c r="B16" s="31">
        <v>245101</v>
      </c>
      <c r="C16" s="12" t="s">
        <v>21</v>
      </c>
      <c r="D16" s="13"/>
      <c r="E16" s="56"/>
      <c r="F16" s="56"/>
      <c r="G16" s="76">
        <v>36.520000000000003</v>
      </c>
      <c r="H16" s="14">
        <f t="shared" ref="H16:H17" si="2">+G16</f>
        <v>36.520000000000003</v>
      </c>
      <c r="I16" s="14">
        <f>+H16</f>
        <v>36.520000000000003</v>
      </c>
      <c r="J16" s="14"/>
    </row>
    <row r="17" spans="1:12" ht="15" thickBot="1" x14ac:dyDescent="0.35">
      <c r="A17" s="32"/>
      <c r="B17" s="33">
        <v>239450</v>
      </c>
      <c r="C17" s="34" t="s">
        <v>22</v>
      </c>
      <c r="D17" s="35"/>
      <c r="E17" s="79"/>
      <c r="F17" s="79"/>
      <c r="G17" s="80">
        <v>40.35</v>
      </c>
      <c r="H17" s="14">
        <f t="shared" si="2"/>
        <v>40.35</v>
      </c>
      <c r="I17" s="36">
        <f>+H17</f>
        <v>40.35</v>
      </c>
      <c r="J17" s="36"/>
    </row>
    <row r="18" spans="1:12" ht="15" thickBot="1" x14ac:dyDescent="0.35">
      <c r="A18" s="23"/>
      <c r="B18" s="37"/>
      <c r="C18" s="37"/>
      <c r="D18" s="20"/>
      <c r="E18" s="3"/>
      <c r="F18" s="3"/>
      <c r="G18" s="3"/>
      <c r="H18" s="26">
        <f>SUM(H15:H17)</f>
        <v>122.59</v>
      </c>
      <c r="I18" s="26">
        <f>SUM(I15:I17)</f>
        <v>122.59</v>
      </c>
      <c r="J18" s="26">
        <f>+H18-I18</f>
        <v>0</v>
      </c>
    </row>
    <row r="19" spans="1:12" x14ac:dyDescent="0.3">
      <c r="A19" s="6" t="s">
        <v>23</v>
      </c>
      <c r="B19" s="6" t="s">
        <v>24</v>
      </c>
      <c r="C19" s="6"/>
      <c r="D19" s="27"/>
      <c r="E19" s="28"/>
      <c r="F19" s="28"/>
      <c r="G19" s="28"/>
      <c r="H19" s="29"/>
      <c r="I19" s="30"/>
      <c r="J19" s="30"/>
    </row>
    <row r="20" spans="1:12" x14ac:dyDescent="0.3">
      <c r="A20" s="10"/>
      <c r="B20" s="38" t="s">
        <v>25</v>
      </c>
      <c r="C20" s="38" t="s">
        <v>26</v>
      </c>
      <c r="D20" s="81"/>
      <c r="E20" s="56"/>
      <c r="F20" s="76">
        <v>81.89</v>
      </c>
      <c r="G20" s="56"/>
      <c r="H20" s="39">
        <f>SUM(E20:F20)</f>
        <v>81.89</v>
      </c>
      <c r="I20" s="39">
        <f>+H20-E20</f>
        <v>81.89</v>
      </c>
      <c r="J20" s="39">
        <f>+H20-I20</f>
        <v>0</v>
      </c>
    </row>
    <row r="21" spans="1:12" x14ac:dyDescent="0.3">
      <c r="A21" s="40"/>
      <c r="B21" s="41"/>
      <c r="C21" s="41" t="s">
        <v>27</v>
      </c>
      <c r="D21" s="43"/>
      <c r="E21" s="82">
        <v>441.62</v>
      </c>
      <c r="F21" s="82">
        <v>399.13</v>
      </c>
      <c r="G21" s="42"/>
      <c r="H21" s="26">
        <f>+E21+F21+G21</f>
        <v>840.75</v>
      </c>
      <c r="I21" s="26">
        <f>SUM(E21:F21)</f>
        <v>840.75</v>
      </c>
      <c r="J21" s="26">
        <f>+H21-I21</f>
        <v>0</v>
      </c>
    </row>
    <row r="22" spans="1:12" ht="15" thickBot="1" x14ac:dyDescent="0.35">
      <c r="A22" s="40"/>
      <c r="B22" s="41"/>
      <c r="C22" s="41"/>
      <c r="D22" s="43"/>
      <c r="E22" s="42"/>
      <c r="F22" s="42"/>
      <c r="G22" s="42"/>
      <c r="H22" s="44">
        <f>SUM(H20:H21)</f>
        <v>922.64</v>
      </c>
      <c r="I22" s="45"/>
      <c r="J22" s="45"/>
    </row>
    <row r="23" spans="1:12" s="50" customFormat="1" x14ac:dyDescent="0.3">
      <c r="A23" s="6" t="s">
        <v>28</v>
      </c>
      <c r="B23" s="6"/>
      <c r="C23" s="6"/>
      <c r="D23" s="27"/>
      <c r="E23" s="46"/>
      <c r="F23" s="27"/>
      <c r="G23" s="27"/>
      <c r="H23" s="47"/>
      <c r="I23" s="48"/>
      <c r="J23" s="48"/>
      <c r="K23" s="4"/>
      <c r="L23" s="49"/>
    </row>
    <row r="24" spans="1:12" x14ac:dyDescent="0.3">
      <c r="A24" s="51" t="s">
        <v>29</v>
      </c>
      <c r="B24" s="52"/>
      <c r="C24" s="52" t="s">
        <v>30</v>
      </c>
      <c r="D24" s="53"/>
      <c r="E24" s="3"/>
      <c r="F24" s="3"/>
      <c r="G24" s="3"/>
      <c r="H24" s="54"/>
      <c r="I24" s="54"/>
      <c r="J24" s="54"/>
    </row>
    <row r="25" spans="1:12" x14ac:dyDescent="0.3">
      <c r="A25" s="10"/>
      <c r="B25" s="11"/>
      <c r="C25" s="11" t="s">
        <v>308</v>
      </c>
      <c r="D25" s="55"/>
      <c r="E25" s="56"/>
      <c r="F25" s="76">
        <v>217.36</v>
      </c>
      <c r="G25" s="56">
        <f>+F25</f>
        <v>217.36</v>
      </c>
      <c r="H25" s="14">
        <f>SUM(F25:G25)</f>
        <v>434.72</v>
      </c>
      <c r="I25" s="14">
        <f>+F25</f>
        <v>217.36</v>
      </c>
      <c r="J25" s="14">
        <f>+H25-I25</f>
        <v>217.36</v>
      </c>
    </row>
    <row r="26" spans="1:12" x14ac:dyDescent="0.3">
      <c r="A26" s="23"/>
      <c r="B26" s="52"/>
      <c r="C26" s="52" t="s">
        <v>309</v>
      </c>
      <c r="D26" s="53"/>
      <c r="E26" s="3"/>
      <c r="F26" s="3"/>
      <c r="G26" s="3">
        <v>117.72</v>
      </c>
      <c r="H26" s="44">
        <f>+G26</f>
        <v>117.72</v>
      </c>
      <c r="I26" s="44"/>
      <c r="J26" s="44">
        <f>+H26</f>
        <v>117.72</v>
      </c>
    </row>
    <row r="27" spans="1:12" ht="15" thickBot="1" x14ac:dyDescent="0.35">
      <c r="A27" s="23"/>
      <c r="B27" s="52"/>
      <c r="C27" s="52"/>
      <c r="D27" s="53"/>
      <c r="H27" s="26">
        <f>SUM(H25)</f>
        <v>434.72</v>
      </c>
      <c r="I27" s="26"/>
      <c r="J27" s="26"/>
    </row>
    <row r="28" spans="1:12" s="50" customFormat="1" x14ac:dyDescent="0.3">
      <c r="A28" s="6" t="s">
        <v>31</v>
      </c>
      <c r="B28" s="6"/>
      <c r="C28" s="6"/>
      <c r="D28" s="27"/>
      <c r="E28" s="46"/>
      <c r="F28" s="27"/>
      <c r="G28" s="27"/>
      <c r="H28" s="47"/>
      <c r="I28" s="48"/>
      <c r="J28" s="48"/>
      <c r="K28" s="4"/>
      <c r="L28" s="49"/>
    </row>
    <row r="29" spans="1:12" x14ac:dyDescent="0.3">
      <c r="A29" s="10"/>
      <c r="B29" s="11"/>
      <c r="C29" s="11" t="s">
        <v>32</v>
      </c>
      <c r="D29" s="55"/>
      <c r="E29" s="56"/>
      <c r="F29" s="56">
        <v>1200</v>
      </c>
      <c r="G29" s="56">
        <v>1200</v>
      </c>
      <c r="H29" s="14">
        <f>SUM(F29:G29)</f>
        <v>2400</v>
      </c>
      <c r="I29" s="14">
        <v>0</v>
      </c>
      <c r="J29" s="14">
        <f>+H29</f>
        <v>2400</v>
      </c>
    </row>
    <row r="30" spans="1:12" x14ac:dyDescent="0.3">
      <c r="A30" s="10"/>
      <c r="B30" s="11"/>
      <c r="C30" s="11"/>
      <c r="D30" s="55"/>
      <c r="E30" s="56"/>
      <c r="F30" s="56"/>
      <c r="G30" s="56"/>
      <c r="H30" s="14"/>
      <c r="I30" s="14"/>
      <c r="J30" s="14"/>
    </row>
    <row r="31" spans="1:12" ht="15" thickBot="1" x14ac:dyDescent="0.35">
      <c r="A31" s="51"/>
      <c r="B31" s="52"/>
      <c r="C31" s="52"/>
      <c r="D31" s="53"/>
      <c r="E31" s="3"/>
      <c r="F31" s="3"/>
      <c r="G31" s="3"/>
      <c r="H31" s="14">
        <f>SUM(E31:E31)</f>
        <v>0</v>
      </c>
      <c r="I31" s="14"/>
      <c r="J31" s="14"/>
    </row>
    <row r="32" spans="1:12" s="50" customFormat="1" x14ac:dyDescent="0.3">
      <c r="A32" s="6" t="s">
        <v>33</v>
      </c>
      <c r="B32" s="6"/>
      <c r="C32" s="6"/>
      <c r="D32" s="27"/>
      <c r="E32" s="46"/>
      <c r="F32" s="27"/>
      <c r="G32" s="27"/>
      <c r="H32" s="47"/>
      <c r="I32" s="48"/>
      <c r="J32" s="48"/>
      <c r="K32" s="4"/>
      <c r="L32" s="49"/>
    </row>
    <row r="33" spans="1:12" x14ac:dyDescent="0.3">
      <c r="A33" s="10"/>
      <c r="B33" s="11"/>
      <c r="C33" s="31" t="s">
        <v>34</v>
      </c>
      <c r="D33" s="56">
        <v>449.4</v>
      </c>
      <c r="E33" s="56">
        <v>224.7</v>
      </c>
      <c r="F33" s="56">
        <v>224.7</v>
      </c>
      <c r="G33" s="56">
        <v>224.7</v>
      </c>
      <c r="H33" s="14">
        <f>SUM(D33:G33)</f>
        <v>1123.5</v>
      </c>
      <c r="I33" s="14">
        <v>0</v>
      </c>
      <c r="J33" s="14">
        <f>+H33</f>
        <v>1123.5</v>
      </c>
    </row>
    <row r="34" spans="1:12" ht="15" thickBot="1" x14ac:dyDescent="0.35">
      <c r="A34" s="10"/>
      <c r="B34" s="11"/>
      <c r="C34" s="11"/>
      <c r="D34" s="55"/>
      <c r="E34" s="56"/>
      <c r="F34" s="56"/>
      <c r="G34" s="56"/>
      <c r="H34" s="14"/>
      <c r="I34" s="14"/>
      <c r="J34" s="14"/>
    </row>
    <row r="35" spans="1:12" s="50" customFormat="1" x14ac:dyDescent="0.3">
      <c r="A35" s="6"/>
      <c r="B35" s="83"/>
      <c r="C35" s="84"/>
      <c r="D35" s="27"/>
      <c r="E35" s="46"/>
      <c r="F35" s="27"/>
      <c r="G35" s="27"/>
      <c r="H35" s="47"/>
      <c r="I35" s="48"/>
      <c r="J35" s="48"/>
      <c r="K35" s="4"/>
      <c r="L35" s="49"/>
    </row>
    <row r="36" spans="1:12" s="50" customFormat="1" x14ac:dyDescent="0.3">
      <c r="A36" s="41"/>
      <c r="B36" s="85"/>
      <c r="C36" s="11"/>
      <c r="D36" s="43"/>
      <c r="E36" s="43"/>
      <c r="F36" s="43"/>
      <c r="G36" s="43"/>
      <c r="H36" s="86"/>
      <c r="I36" s="86"/>
      <c r="J36" s="86"/>
      <c r="K36" s="4"/>
      <c r="L36" s="49"/>
    </row>
    <row r="37" spans="1:12" s="50" customFormat="1" x14ac:dyDescent="0.3">
      <c r="A37" s="41"/>
      <c r="B37" s="85"/>
      <c r="C37" s="11"/>
      <c r="D37" s="43"/>
      <c r="E37" s="43"/>
      <c r="F37" s="43"/>
      <c r="G37" s="43"/>
      <c r="H37" s="86"/>
      <c r="I37" s="86"/>
      <c r="J37" s="86"/>
      <c r="K37" s="4"/>
      <c r="L37" s="49"/>
    </row>
    <row r="38" spans="1:12" x14ac:dyDescent="0.3">
      <c r="A38" s="10"/>
      <c r="B38" s="87"/>
      <c r="C38" s="11"/>
      <c r="D38" s="55"/>
      <c r="E38" s="56"/>
      <c r="F38" s="56"/>
      <c r="G38" s="56"/>
      <c r="H38" s="14"/>
      <c r="I38" s="14"/>
      <c r="J38" s="14"/>
    </row>
    <row r="39" spans="1:12" ht="15" thickBot="1" x14ac:dyDescent="0.35">
      <c r="A39" s="58"/>
      <c r="B39" s="88"/>
      <c r="C39" s="59"/>
      <c r="D39" s="59"/>
      <c r="E39" s="60"/>
      <c r="F39" s="60"/>
      <c r="G39" s="60"/>
      <c r="H39" s="61"/>
      <c r="I39" s="61"/>
      <c r="J39" s="61"/>
    </row>
    <row r="40" spans="1:12" s="50" customFormat="1" ht="15" thickBot="1" x14ac:dyDescent="0.35">
      <c r="A40" s="62" t="s">
        <v>35</v>
      </c>
      <c r="B40" s="63"/>
      <c r="C40" s="63"/>
      <c r="D40" s="64"/>
      <c r="E40" s="65"/>
      <c r="F40" s="66"/>
      <c r="G40" s="66"/>
      <c r="H40" s="67">
        <f>+H13+H18+H27+H31+H33</f>
        <v>2904.24</v>
      </c>
      <c r="I40" s="67"/>
      <c r="J40" s="67"/>
      <c r="K40" s="4"/>
      <c r="L40" s="49"/>
    </row>
    <row r="41" spans="1:12" s="50" customFormat="1" x14ac:dyDescent="0.3">
      <c r="E41" s="49"/>
      <c r="F41" s="49"/>
      <c r="G41" s="49"/>
      <c r="H41" s="49"/>
      <c r="I41" s="49"/>
      <c r="K41" s="4"/>
      <c r="L41" s="49"/>
    </row>
    <row r="42" spans="1:12" s="50" customFormat="1" ht="15" thickBot="1" x14ac:dyDescent="0.35">
      <c r="B42" s="68"/>
      <c r="C42" s="57" t="s">
        <v>36</v>
      </c>
      <c r="D42"/>
      <c r="E42" s="49"/>
      <c r="F42" s="49"/>
      <c r="G42" s="49"/>
      <c r="H42" s="49"/>
      <c r="I42" s="49"/>
      <c r="K42" s="4"/>
      <c r="L42" s="49"/>
    </row>
  </sheetData>
  <mergeCells count="2">
    <mergeCell ref="K10:M10"/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3E418-9086-4E10-8A12-4CE6D9975A38}">
  <dimension ref="A2:J213"/>
  <sheetViews>
    <sheetView topLeftCell="A204" workbookViewId="0">
      <selection activeCell="J21" sqref="J21"/>
    </sheetView>
  </sheetViews>
  <sheetFormatPr baseColWidth="10" defaultRowHeight="14.4" x14ac:dyDescent="0.3"/>
  <cols>
    <col min="2" max="2" width="33.88671875" customWidth="1"/>
    <col min="4" max="4" width="15" customWidth="1"/>
    <col min="5" max="5" width="18.33203125" customWidth="1"/>
    <col min="6" max="6" width="36.5546875" customWidth="1"/>
    <col min="7" max="7" width="18.109375" bestFit="1" customWidth="1"/>
    <col min="8" max="8" width="19" bestFit="1" customWidth="1"/>
    <col min="9" max="9" width="14.21875" bestFit="1" customWidth="1"/>
    <col min="10" max="10" width="14.6640625" bestFit="1" customWidth="1"/>
  </cols>
  <sheetData>
    <row r="2" spans="1:10" x14ac:dyDescent="0.3">
      <c r="A2" s="50" t="s">
        <v>37</v>
      </c>
      <c r="C2" s="3"/>
    </row>
    <row r="3" spans="1:10" x14ac:dyDescent="0.3">
      <c r="A3" s="50"/>
      <c r="B3" s="50"/>
      <c r="C3" s="49"/>
      <c r="D3" s="50"/>
      <c r="E3" s="69">
        <v>-2945.73</v>
      </c>
    </row>
    <row r="4" spans="1:10" x14ac:dyDescent="0.3">
      <c r="A4" s="50" t="s">
        <v>41</v>
      </c>
      <c r="B4" s="70" t="s">
        <v>42</v>
      </c>
      <c r="C4" s="70" t="s">
        <v>43</v>
      </c>
      <c r="D4" s="4" t="s">
        <v>44</v>
      </c>
      <c r="E4" s="4" t="s">
        <v>45</v>
      </c>
      <c r="F4" s="4" t="s">
        <v>46</v>
      </c>
      <c r="G4" s="4" t="s">
        <v>47</v>
      </c>
    </row>
    <row r="5" spans="1:10" x14ac:dyDescent="0.3">
      <c r="A5" s="50" t="s">
        <v>41</v>
      </c>
      <c r="B5" s="50" t="s">
        <v>110</v>
      </c>
      <c r="C5" s="50"/>
      <c r="D5" s="69">
        <v>284000</v>
      </c>
      <c r="E5" s="69">
        <f>+E3+D5</f>
        <v>281054.27</v>
      </c>
      <c r="F5" s="50" t="s">
        <v>48</v>
      </c>
      <c r="G5" s="50" t="s">
        <v>49</v>
      </c>
      <c r="H5" s="75" t="s">
        <v>38</v>
      </c>
      <c r="I5" s="75" t="s">
        <v>39</v>
      </c>
      <c r="J5" t="s">
        <v>40</v>
      </c>
    </row>
    <row r="6" spans="1:10" x14ac:dyDescent="0.3">
      <c r="A6">
        <v>57858</v>
      </c>
      <c r="B6" t="s">
        <v>60</v>
      </c>
      <c r="C6" s="3">
        <v>214.61</v>
      </c>
      <c r="E6" s="71">
        <f>+E5-C6+D6</f>
        <v>280839.66000000003</v>
      </c>
      <c r="F6" t="s">
        <v>111</v>
      </c>
      <c r="G6" t="s">
        <v>112</v>
      </c>
      <c r="H6" s="20" t="s">
        <v>113</v>
      </c>
      <c r="I6">
        <v>441.62</v>
      </c>
    </row>
    <row r="7" spans="1:10" x14ac:dyDescent="0.3">
      <c r="A7">
        <f>+A6+1</f>
        <v>57859</v>
      </c>
      <c r="B7" t="s">
        <v>114</v>
      </c>
      <c r="C7" s="3">
        <v>427.47</v>
      </c>
      <c r="E7" s="71">
        <f t="shared" ref="E7:E70" si="0">+E6-C7+D7</f>
        <v>280412.19000000006</v>
      </c>
      <c r="F7" t="s">
        <v>111</v>
      </c>
      <c r="G7" t="s">
        <v>112</v>
      </c>
      <c r="H7" s="20" t="s">
        <v>115</v>
      </c>
      <c r="I7">
        <v>125</v>
      </c>
    </row>
    <row r="8" spans="1:10" x14ac:dyDescent="0.3">
      <c r="A8">
        <f>+A7+1</f>
        <v>57860</v>
      </c>
      <c r="B8" t="s">
        <v>106</v>
      </c>
      <c r="C8">
        <v>273.27</v>
      </c>
      <c r="E8" s="71">
        <f t="shared" si="0"/>
        <v>280138.92000000004</v>
      </c>
      <c r="F8" t="s">
        <v>111</v>
      </c>
      <c r="G8" t="s">
        <v>112</v>
      </c>
      <c r="H8" s="20" t="s">
        <v>116</v>
      </c>
      <c r="I8">
        <v>765</v>
      </c>
    </row>
    <row r="9" spans="1:10" x14ac:dyDescent="0.3">
      <c r="A9">
        <v>57861</v>
      </c>
      <c r="B9" t="s">
        <v>69</v>
      </c>
      <c r="C9">
        <v>228.01</v>
      </c>
      <c r="E9" s="71">
        <f t="shared" si="0"/>
        <v>279910.91000000003</v>
      </c>
      <c r="F9" t="s">
        <v>111</v>
      </c>
      <c r="G9" t="s">
        <v>112</v>
      </c>
      <c r="H9" s="20" t="s">
        <v>19</v>
      </c>
      <c r="I9">
        <v>122.59</v>
      </c>
    </row>
    <row r="10" spans="1:10" x14ac:dyDescent="0.3">
      <c r="A10">
        <v>57862</v>
      </c>
      <c r="B10" t="s">
        <v>56</v>
      </c>
      <c r="C10">
        <v>206.11</v>
      </c>
      <c r="E10" s="71">
        <f t="shared" si="0"/>
        <v>279704.80000000005</v>
      </c>
      <c r="F10" t="s">
        <v>111</v>
      </c>
      <c r="G10" t="s">
        <v>112</v>
      </c>
      <c r="H10" s="20" t="s">
        <v>50</v>
      </c>
      <c r="I10">
        <v>0</v>
      </c>
    </row>
    <row r="11" spans="1:10" x14ac:dyDescent="0.3">
      <c r="A11">
        <v>57863</v>
      </c>
      <c r="B11" t="s">
        <v>72</v>
      </c>
      <c r="C11">
        <v>258.49</v>
      </c>
      <c r="E11" s="71">
        <f t="shared" si="0"/>
        <v>279446.31000000006</v>
      </c>
      <c r="F11" t="s">
        <v>111</v>
      </c>
      <c r="G11" t="s">
        <v>112</v>
      </c>
      <c r="H11" s="20" t="s">
        <v>51</v>
      </c>
      <c r="I11">
        <v>1774.2</v>
      </c>
    </row>
    <row r="12" spans="1:10" x14ac:dyDescent="0.3">
      <c r="A12">
        <v>57864</v>
      </c>
      <c r="B12" t="s">
        <v>75</v>
      </c>
      <c r="C12">
        <v>427.47</v>
      </c>
      <c r="E12" s="71">
        <f t="shared" si="0"/>
        <v>279018.84000000008</v>
      </c>
      <c r="F12" t="s">
        <v>111</v>
      </c>
      <c r="G12" t="s">
        <v>112</v>
      </c>
      <c r="H12" s="20" t="s">
        <v>117</v>
      </c>
      <c r="I12">
        <v>743.75</v>
      </c>
    </row>
    <row r="13" spans="1:10" x14ac:dyDescent="0.3">
      <c r="A13">
        <v>57865</v>
      </c>
      <c r="B13" t="s">
        <v>92</v>
      </c>
      <c r="C13">
        <v>214.61</v>
      </c>
      <c r="E13" s="71">
        <f t="shared" si="0"/>
        <v>278804.2300000001</v>
      </c>
      <c r="F13" t="s">
        <v>111</v>
      </c>
      <c r="G13" t="s">
        <v>112</v>
      </c>
      <c r="H13" s="20" t="s">
        <v>52</v>
      </c>
      <c r="I13">
        <v>1583.19</v>
      </c>
    </row>
    <row r="14" spans="1:10" x14ac:dyDescent="0.3">
      <c r="A14">
        <v>57866</v>
      </c>
      <c r="B14" t="s">
        <v>77</v>
      </c>
      <c r="C14">
        <v>298.97000000000003</v>
      </c>
      <c r="E14" s="71">
        <f t="shared" si="0"/>
        <v>278505.26000000013</v>
      </c>
      <c r="F14" t="s">
        <v>111</v>
      </c>
      <c r="G14" t="s">
        <v>112</v>
      </c>
      <c r="H14" s="20" t="s">
        <v>118</v>
      </c>
      <c r="I14">
        <v>99</v>
      </c>
    </row>
    <row r="15" spans="1:10" x14ac:dyDescent="0.3">
      <c r="A15">
        <v>57867</v>
      </c>
      <c r="B15" t="s">
        <v>91</v>
      </c>
      <c r="C15">
        <v>270.97000000000003</v>
      </c>
      <c r="E15" s="71">
        <f t="shared" si="0"/>
        <v>278234.29000000015</v>
      </c>
      <c r="F15" t="s">
        <v>111</v>
      </c>
      <c r="G15" t="s">
        <v>112</v>
      </c>
      <c r="H15" s="20" t="s">
        <v>53</v>
      </c>
      <c r="I15">
        <v>399.13</v>
      </c>
    </row>
    <row r="16" spans="1:10" x14ac:dyDescent="0.3">
      <c r="A16">
        <v>57868</v>
      </c>
      <c r="B16" t="s">
        <v>79</v>
      </c>
      <c r="C16">
        <v>401.78</v>
      </c>
      <c r="E16" s="71">
        <f t="shared" si="0"/>
        <v>277832.51000000013</v>
      </c>
      <c r="F16" t="s">
        <v>111</v>
      </c>
      <c r="G16" t="s">
        <v>112</v>
      </c>
      <c r="H16" s="20" t="s">
        <v>119</v>
      </c>
      <c r="I16">
        <v>794.5</v>
      </c>
    </row>
    <row r="17" spans="1:10" x14ac:dyDescent="0.3">
      <c r="A17">
        <v>57869</v>
      </c>
      <c r="B17" t="s">
        <v>81</v>
      </c>
      <c r="C17">
        <v>273.82</v>
      </c>
      <c r="E17" s="71">
        <f t="shared" si="0"/>
        <v>277558.69000000012</v>
      </c>
      <c r="F17" t="s">
        <v>111</v>
      </c>
      <c r="G17" t="s">
        <v>112</v>
      </c>
      <c r="H17" s="20" t="s">
        <v>54</v>
      </c>
      <c r="I17">
        <v>30144.09</v>
      </c>
    </row>
    <row r="18" spans="1:10" x14ac:dyDescent="0.3">
      <c r="A18">
        <v>57870</v>
      </c>
      <c r="B18" t="s">
        <v>82</v>
      </c>
      <c r="C18">
        <v>245.27</v>
      </c>
      <c r="E18" s="71">
        <f t="shared" si="0"/>
        <v>277313.4200000001</v>
      </c>
      <c r="F18" t="s">
        <v>111</v>
      </c>
      <c r="G18" t="s">
        <v>112</v>
      </c>
      <c r="H18" s="20" t="s">
        <v>55</v>
      </c>
      <c r="I18">
        <v>10348.24</v>
      </c>
    </row>
    <row r="19" spans="1:10" x14ac:dyDescent="0.3">
      <c r="A19">
        <v>57871</v>
      </c>
      <c r="B19" t="s">
        <v>97</v>
      </c>
      <c r="C19">
        <v>144.02000000000001</v>
      </c>
      <c r="E19" s="71">
        <f t="shared" si="0"/>
        <v>277169.40000000008</v>
      </c>
      <c r="F19" t="s">
        <v>111</v>
      </c>
      <c r="G19" t="s">
        <v>112</v>
      </c>
      <c r="H19" s="20" t="s">
        <v>120</v>
      </c>
      <c r="I19">
        <v>925.19</v>
      </c>
    </row>
    <row r="20" spans="1:10" x14ac:dyDescent="0.3">
      <c r="A20">
        <v>57872</v>
      </c>
      <c r="B20" t="s">
        <v>89</v>
      </c>
      <c r="C20">
        <v>200.96</v>
      </c>
      <c r="E20" s="71">
        <f t="shared" si="0"/>
        <v>276968.44000000006</v>
      </c>
      <c r="F20" t="s">
        <v>111</v>
      </c>
      <c r="G20" t="s">
        <v>112</v>
      </c>
      <c r="H20" s="20" t="s">
        <v>112</v>
      </c>
      <c r="I20">
        <v>9131.98</v>
      </c>
    </row>
    <row r="21" spans="1:10" x14ac:dyDescent="0.3">
      <c r="A21">
        <v>57873</v>
      </c>
      <c r="B21" t="s">
        <v>86</v>
      </c>
      <c r="C21">
        <v>241.41</v>
      </c>
      <c r="E21" s="71">
        <f t="shared" si="0"/>
        <v>276727.03000000009</v>
      </c>
      <c r="F21" t="s">
        <v>111</v>
      </c>
      <c r="G21" t="s">
        <v>112</v>
      </c>
      <c r="H21" s="20" t="s">
        <v>49</v>
      </c>
      <c r="J21">
        <v>352154.32</v>
      </c>
    </row>
    <row r="22" spans="1:10" x14ac:dyDescent="0.3">
      <c r="A22">
        <v>57874</v>
      </c>
      <c r="B22" t="s">
        <v>87</v>
      </c>
      <c r="C22">
        <v>142.34</v>
      </c>
      <c r="E22" s="71">
        <f t="shared" si="0"/>
        <v>276584.69000000006</v>
      </c>
      <c r="F22" t="s">
        <v>111</v>
      </c>
      <c r="G22" t="s">
        <v>112</v>
      </c>
      <c r="H22" s="20" t="s">
        <v>57</v>
      </c>
      <c r="I22">
        <v>4797.5999999999995</v>
      </c>
    </row>
    <row r="23" spans="1:10" x14ac:dyDescent="0.3">
      <c r="A23">
        <v>57875</v>
      </c>
      <c r="B23" t="s">
        <v>121</v>
      </c>
      <c r="C23">
        <v>719.32</v>
      </c>
      <c r="E23" s="71">
        <f t="shared" si="0"/>
        <v>275865.37000000005</v>
      </c>
      <c r="F23" t="s">
        <v>122</v>
      </c>
      <c r="G23" t="s">
        <v>123</v>
      </c>
      <c r="H23" s="20" t="s">
        <v>124</v>
      </c>
      <c r="I23">
        <v>310.5</v>
      </c>
    </row>
    <row r="24" spans="1:10" x14ac:dyDescent="0.3">
      <c r="A24">
        <v>57876</v>
      </c>
      <c r="B24" t="s">
        <v>125</v>
      </c>
      <c r="C24">
        <v>497.85</v>
      </c>
      <c r="E24" s="71">
        <f t="shared" si="0"/>
        <v>275367.52000000008</v>
      </c>
      <c r="F24" t="s">
        <v>52</v>
      </c>
      <c r="G24" t="s">
        <v>52</v>
      </c>
      <c r="H24" s="20" t="s">
        <v>58</v>
      </c>
      <c r="I24">
        <v>434.72</v>
      </c>
    </row>
    <row r="25" spans="1:10" x14ac:dyDescent="0.3">
      <c r="A25">
        <v>57877</v>
      </c>
      <c r="B25" t="s">
        <v>50</v>
      </c>
      <c r="C25">
        <v>0</v>
      </c>
      <c r="E25" s="71">
        <f t="shared" si="0"/>
        <v>275367.52000000008</v>
      </c>
      <c r="F25" t="s">
        <v>50</v>
      </c>
      <c r="G25" t="s">
        <v>50</v>
      </c>
      <c r="H25" s="20" t="s">
        <v>5</v>
      </c>
      <c r="I25">
        <v>1223.43</v>
      </c>
    </row>
    <row r="26" spans="1:10" x14ac:dyDescent="0.3">
      <c r="A26">
        <v>57878</v>
      </c>
      <c r="B26" t="s">
        <v>126</v>
      </c>
      <c r="C26">
        <v>796.76</v>
      </c>
      <c r="E26" s="71">
        <f t="shared" si="0"/>
        <v>274570.76000000007</v>
      </c>
      <c r="F26" t="s">
        <v>127</v>
      </c>
      <c r="G26" t="s">
        <v>65</v>
      </c>
      <c r="H26" s="20" t="s">
        <v>128</v>
      </c>
      <c r="I26">
        <v>300</v>
      </c>
    </row>
    <row r="27" spans="1:10" x14ac:dyDescent="0.3">
      <c r="A27">
        <v>57879</v>
      </c>
      <c r="B27" t="s">
        <v>50</v>
      </c>
      <c r="C27">
        <v>0</v>
      </c>
      <c r="E27" s="71">
        <f t="shared" si="0"/>
        <v>274570.76000000007</v>
      </c>
      <c r="F27" t="s">
        <v>50</v>
      </c>
      <c r="G27" t="s">
        <v>50</v>
      </c>
      <c r="H27" s="20" t="s">
        <v>123</v>
      </c>
      <c r="I27">
        <v>1438.65</v>
      </c>
    </row>
    <row r="28" spans="1:10" x14ac:dyDescent="0.3">
      <c r="A28">
        <v>57880</v>
      </c>
      <c r="B28" t="s">
        <v>129</v>
      </c>
      <c r="C28">
        <v>179.32</v>
      </c>
      <c r="E28" s="71">
        <f t="shared" si="0"/>
        <v>274391.44000000006</v>
      </c>
      <c r="F28" t="s">
        <v>111</v>
      </c>
      <c r="G28" t="s">
        <v>112</v>
      </c>
      <c r="H28" s="20" t="s">
        <v>62</v>
      </c>
      <c r="I28">
        <v>4034.76</v>
      </c>
    </row>
    <row r="29" spans="1:10" x14ac:dyDescent="0.3">
      <c r="A29">
        <v>57881</v>
      </c>
      <c r="B29" t="s">
        <v>63</v>
      </c>
      <c r="C29">
        <v>150.16</v>
      </c>
      <c r="E29" s="71">
        <f t="shared" si="0"/>
        <v>274241.28000000009</v>
      </c>
      <c r="F29" t="s">
        <v>111</v>
      </c>
      <c r="G29" t="s">
        <v>112</v>
      </c>
      <c r="H29" s="20" t="s">
        <v>61</v>
      </c>
      <c r="I29">
        <v>25547.819999999985</v>
      </c>
    </row>
    <row r="30" spans="1:10" x14ac:dyDescent="0.3">
      <c r="A30">
        <v>57882</v>
      </c>
      <c r="B30" t="s">
        <v>64</v>
      </c>
      <c r="C30">
        <v>633.07000000000005</v>
      </c>
      <c r="E30" s="71">
        <f t="shared" si="0"/>
        <v>273608.21000000008</v>
      </c>
      <c r="F30" t="s">
        <v>111</v>
      </c>
      <c r="G30" t="s">
        <v>112</v>
      </c>
      <c r="H30" s="20" t="s">
        <v>130</v>
      </c>
      <c r="I30">
        <v>3620.35</v>
      </c>
    </row>
    <row r="31" spans="1:10" x14ac:dyDescent="0.3">
      <c r="A31">
        <v>57883</v>
      </c>
      <c r="B31" t="s">
        <v>93</v>
      </c>
      <c r="C31">
        <v>401.78</v>
      </c>
      <c r="E31" s="71">
        <f t="shared" si="0"/>
        <v>273206.43000000005</v>
      </c>
      <c r="F31" t="s">
        <v>111</v>
      </c>
      <c r="G31" t="s">
        <v>112</v>
      </c>
      <c r="H31" s="20" t="s">
        <v>65</v>
      </c>
      <c r="I31">
        <v>796.76</v>
      </c>
    </row>
    <row r="32" spans="1:10" x14ac:dyDescent="0.3">
      <c r="A32">
        <v>57884</v>
      </c>
      <c r="B32" t="s">
        <v>66</v>
      </c>
      <c r="C32">
        <v>427.47</v>
      </c>
      <c r="E32" s="71">
        <f t="shared" si="0"/>
        <v>272778.96000000008</v>
      </c>
      <c r="F32" t="s">
        <v>111</v>
      </c>
      <c r="G32" t="s">
        <v>112</v>
      </c>
      <c r="H32" s="20" t="s">
        <v>67</v>
      </c>
      <c r="I32">
        <v>81.89</v>
      </c>
    </row>
    <row r="33" spans="1:10" x14ac:dyDescent="0.3">
      <c r="A33">
        <v>57885</v>
      </c>
      <c r="B33" t="s">
        <v>73</v>
      </c>
      <c r="C33">
        <v>202.25</v>
      </c>
      <c r="E33" s="71">
        <f t="shared" si="0"/>
        <v>272576.71000000008</v>
      </c>
      <c r="F33" t="s">
        <v>111</v>
      </c>
      <c r="G33" t="s">
        <v>112</v>
      </c>
      <c r="H33" s="20" t="s">
        <v>68</v>
      </c>
      <c r="I33">
        <v>2275.6</v>
      </c>
    </row>
    <row r="34" spans="1:10" x14ac:dyDescent="0.3">
      <c r="A34">
        <v>57886</v>
      </c>
      <c r="B34" t="s">
        <v>76</v>
      </c>
      <c r="C34">
        <v>401.78</v>
      </c>
      <c r="E34" s="71">
        <f t="shared" si="0"/>
        <v>272174.93000000005</v>
      </c>
      <c r="F34" t="s">
        <v>111</v>
      </c>
      <c r="G34" t="s">
        <v>112</v>
      </c>
      <c r="H34" s="20" t="s">
        <v>131</v>
      </c>
      <c r="I34">
        <v>100.58</v>
      </c>
    </row>
    <row r="35" spans="1:10" x14ac:dyDescent="0.3">
      <c r="A35">
        <v>57887</v>
      </c>
      <c r="B35" t="s">
        <v>78</v>
      </c>
      <c r="C35">
        <v>245.27</v>
      </c>
      <c r="E35" s="71">
        <f t="shared" si="0"/>
        <v>271929.66000000003</v>
      </c>
      <c r="F35" t="s">
        <v>111</v>
      </c>
      <c r="G35" t="s">
        <v>112</v>
      </c>
      <c r="H35" s="20" t="s">
        <v>132</v>
      </c>
      <c r="I35">
        <v>93.15</v>
      </c>
    </row>
    <row r="36" spans="1:10" x14ac:dyDescent="0.3">
      <c r="A36">
        <v>57888</v>
      </c>
      <c r="B36" t="s">
        <v>80</v>
      </c>
      <c r="C36">
        <v>504.57</v>
      </c>
      <c r="E36" s="71">
        <f t="shared" si="0"/>
        <v>271425.09000000003</v>
      </c>
      <c r="F36" t="s">
        <v>111</v>
      </c>
      <c r="G36" t="s">
        <v>112</v>
      </c>
      <c r="H36" s="20" t="s">
        <v>70</v>
      </c>
      <c r="I36">
        <v>102453.28999999996</v>
      </c>
      <c r="J36">
        <v>352154.32</v>
      </c>
    </row>
    <row r="37" spans="1:10" x14ac:dyDescent="0.3">
      <c r="A37">
        <v>57889</v>
      </c>
      <c r="B37" t="s">
        <v>84</v>
      </c>
      <c r="C37">
        <v>273.27</v>
      </c>
      <c r="E37" s="71">
        <f t="shared" si="0"/>
        <v>271151.82</v>
      </c>
      <c r="F37" t="s">
        <v>111</v>
      </c>
      <c r="G37" t="s">
        <v>112</v>
      </c>
    </row>
    <row r="38" spans="1:10" x14ac:dyDescent="0.3">
      <c r="A38">
        <v>57890</v>
      </c>
      <c r="B38" t="s">
        <v>85</v>
      </c>
      <c r="C38">
        <v>555.97</v>
      </c>
      <c r="E38" s="71">
        <f t="shared" si="0"/>
        <v>270595.85000000003</v>
      </c>
      <c r="F38" t="s">
        <v>111</v>
      </c>
      <c r="G38" t="s">
        <v>112</v>
      </c>
    </row>
    <row r="39" spans="1:10" x14ac:dyDescent="0.3">
      <c r="A39">
        <v>57891</v>
      </c>
      <c r="B39" t="s">
        <v>59</v>
      </c>
      <c r="C39">
        <v>214.36</v>
      </c>
      <c r="E39" s="71">
        <f t="shared" si="0"/>
        <v>270381.49000000005</v>
      </c>
      <c r="F39" t="s">
        <v>111</v>
      </c>
      <c r="G39" t="s">
        <v>112</v>
      </c>
    </row>
    <row r="40" spans="1:10" x14ac:dyDescent="0.3">
      <c r="A40">
        <v>57892</v>
      </c>
      <c r="B40" t="s">
        <v>88</v>
      </c>
      <c r="C40">
        <v>174.16</v>
      </c>
      <c r="E40" s="71">
        <f t="shared" si="0"/>
        <v>270207.33000000007</v>
      </c>
      <c r="F40" t="s">
        <v>111</v>
      </c>
      <c r="G40" t="s">
        <v>112</v>
      </c>
    </row>
    <row r="41" spans="1:10" x14ac:dyDescent="0.3">
      <c r="A41">
        <v>57893</v>
      </c>
      <c r="B41" t="s">
        <v>90</v>
      </c>
      <c r="C41">
        <v>298.97000000000003</v>
      </c>
      <c r="E41" s="71">
        <f t="shared" si="0"/>
        <v>269908.3600000001</v>
      </c>
      <c r="F41" t="s">
        <v>111</v>
      </c>
      <c r="G41" t="s">
        <v>112</v>
      </c>
    </row>
    <row r="42" spans="1:10" x14ac:dyDescent="0.3">
      <c r="A42">
        <v>57894</v>
      </c>
      <c r="B42" t="s">
        <v>133</v>
      </c>
      <c r="C42" s="3">
        <v>325</v>
      </c>
      <c r="E42" s="71">
        <f t="shared" si="0"/>
        <v>269583.3600000001</v>
      </c>
      <c r="F42" t="s">
        <v>134</v>
      </c>
      <c r="G42" t="s">
        <v>68</v>
      </c>
    </row>
    <row r="43" spans="1:10" x14ac:dyDescent="0.3">
      <c r="A43">
        <v>57895</v>
      </c>
      <c r="B43" t="s">
        <v>135</v>
      </c>
      <c r="C43" s="3">
        <v>180</v>
      </c>
      <c r="E43" s="71">
        <f t="shared" si="0"/>
        <v>269403.3600000001</v>
      </c>
      <c r="F43" t="s">
        <v>136</v>
      </c>
      <c r="G43" t="s">
        <v>68</v>
      </c>
    </row>
    <row r="44" spans="1:10" x14ac:dyDescent="0.3">
      <c r="A44">
        <v>57896</v>
      </c>
      <c r="B44" t="s">
        <v>98</v>
      </c>
      <c r="C44" s="3">
        <v>935</v>
      </c>
      <c r="E44" s="71">
        <f t="shared" si="0"/>
        <v>268468.3600000001</v>
      </c>
      <c r="F44" t="s">
        <v>137</v>
      </c>
      <c r="G44" t="s">
        <v>54</v>
      </c>
    </row>
    <row r="45" spans="1:10" x14ac:dyDescent="0.3">
      <c r="A45">
        <v>57897</v>
      </c>
      <c r="B45" t="s">
        <v>138</v>
      </c>
      <c r="C45">
        <v>833.33</v>
      </c>
      <c r="E45" s="71">
        <f t="shared" si="0"/>
        <v>267635.03000000009</v>
      </c>
      <c r="F45" t="s">
        <v>139</v>
      </c>
      <c r="G45" t="s">
        <v>54</v>
      </c>
    </row>
    <row r="46" spans="1:10" x14ac:dyDescent="0.3">
      <c r="A46">
        <v>57898</v>
      </c>
      <c r="B46" t="s">
        <v>140</v>
      </c>
      <c r="C46">
        <v>103.5</v>
      </c>
      <c r="E46" s="71">
        <f t="shared" si="0"/>
        <v>267531.53000000009</v>
      </c>
      <c r="F46" t="s">
        <v>141</v>
      </c>
      <c r="G46" t="s">
        <v>57</v>
      </c>
    </row>
    <row r="47" spans="1:10" x14ac:dyDescent="0.3">
      <c r="A47">
        <v>57899</v>
      </c>
      <c r="B47" t="s">
        <v>142</v>
      </c>
      <c r="C47">
        <v>517.5</v>
      </c>
      <c r="E47" s="71">
        <f t="shared" si="0"/>
        <v>267014.03000000009</v>
      </c>
      <c r="F47" t="s">
        <v>143</v>
      </c>
      <c r="G47" t="s">
        <v>54</v>
      </c>
    </row>
    <row r="48" spans="1:10" x14ac:dyDescent="0.3">
      <c r="A48">
        <v>57900</v>
      </c>
      <c r="B48" t="s">
        <v>144</v>
      </c>
      <c r="C48">
        <v>115.6</v>
      </c>
      <c r="E48" s="71">
        <f t="shared" si="0"/>
        <v>266898.43000000011</v>
      </c>
      <c r="F48" t="s">
        <v>145</v>
      </c>
      <c r="G48" t="s">
        <v>68</v>
      </c>
    </row>
    <row r="49" spans="1:7" x14ac:dyDescent="0.3">
      <c r="A49">
        <v>57901</v>
      </c>
      <c r="B49" t="s">
        <v>146</v>
      </c>
      <c r="C49">
        <v>1613.06</v>
      </c>
      <c r="E49" s="71">
        <f t="shared" si="0"/>
        <v>265285.37000000011</v>
      </c>
      <c r="F49" t="s">
        <v>147</v>
      </c>
      <c r="G49" t="s">
        <v>54</v>
      </c>
    </row>
    <row r="50" spans="1:7" x14ac:dyDescent="0.3">
      <c r="A50">
        <v>57902</v>
      </c>
      <c r="B50" t="s">
        <v>104</v>
      </c>
      <c r="C50">
        <v>1600.65</v>
      </c>
      <c r="E50" s="71">
        <f t="shared" si="0"/>
        <v>263684.72000000009</v>
      </c>
      <c r="F50" t="s">
        <v>148</v>
      </c>
      <c r="G50" t="s">
        <v>54</v>
      </c>
    </row>
    <row r="51" spans="1:7" x14ac:dyDescent="0.3">
      <c r="A51">
        <v>57903</v>
      </c>
      <c r="B51" t="s">
        <v>149</v>
      </c>
      <c r="C51">
        <v>210</v>
      </c>
      <c r="E51" s="71">
        <f t="shared" si="0"/>
        <v>263474.72000000009</v>
      </c>
      <c r="F51" t="s">
        <v>150</v>
      </c>
      <c r="G51" t="s">
        <v>54</v>
      </c>
    </row>
    <row r="52" spans="1:7" x14ac:dyDescent="0.3">
      <c r="A52">
        <v>57904</v>
      </c>
      <c r="B52" t="s">
        <v>151</v>
      </c>
      <c r="C52">
        <v>90</v>
      </c>
      <c r="E52" s="71">
        <f t="shared" si="0"/>
        <v>263384.72000000009</v>
      </c>
      <c r="F52" t="s">
        <v>152</v>
      </c>
      <c r="G52" t="s">
        <v>57</v>
      </c>
    </row>
    <row r="53" spans="1:7" x14ac:dyDescent="0.3">
      <c r="A53">
        <v>57905</v>
      </c>
      <c r="B53" t="s">
        <v>153</v>
      </c>
      <c r="C53">
        <v>180</v>
      </c>
      <c r="E53" s="71">
        <f t="shared" si="0"/>
        <v>263204.72000000009</v>
      </c>
      <c r="F53" t="s">
        <v>154</v>
      </c>
      <c r="G53" t="s">
        <v>54</v>
      </c>
    </row>
    <row r="54" spans="1:7" x14ac:dyDescent="0.3">
      <c r="A54">
        <v>57906</v>
      </c>
      <c r="B54" t="s">
        <v>155</v>
      </c>
      <c r="C54">
        <v>761.86</v>
      </c>
      <c r="E54" s="71">
        <f t="shared" si="0"/>
        <v>262442.8600000001</v>
      </c>
      <c r="F54" t="s">
        <v>156</v>
      </c>
      <c r="G54" t="s">
        <v>54</v>
      </c>
    </row>
    <row r="55" spans="1:7" x14ac:dyDescent="0.3">
      <c r="A55">
        <v>57907</v>
      </c>
      <c r="B55" t="s">
        <v>157</v>
      </c>
      <c r="C55">
        <v>155.84</v>
      </c>
      <c r="E55" s="71">
        <f t="shared" si="0"/>
        <v>262287.02000000008</v>
      </c>
      <c r="F55" t="s">
        <v>158</v>
      </c>
      <c r="G55" t="s">
        <v>54</v>
      </c>
    </row>
    <row r="56" spans="1:7" x14ac:dyDescent="0.3">
      <c r="A56">
        <v>57908</v>
      </c>
      <c r="B56" t="s">
        <v>159</v>
      </c>
      <c r="C56">
        <v>535.19000000000005</v>
      </c>
      <c r="E56" s="71">
        <f t="shared" si="0"/>
        <v>261751.83000000007</v>
      </c>
      <c r="F56" t="s">
        <v>160</v>
      </c>
      <c r="G56" t="s">
        <v>120</v>
      </c>
    </row>
    <row r="57" spans="1:7" x14ac:dyDescent="0.3">
      <c r="A57">
        <v>57909</v>
      </c>
      <c r="B57" t="s">
        <v>161</v>
      </c>
      <c r="C57">
        <v>900</v>
      </c>
      <c r="E57" s="71">
        <f t="shared" si="0"/>
        <v>260851.83000000007</v>
      </c>
      <c r="F57" t="s">
        <v>162</v>
      </c>
      <c r="G57" t="s">
        <v>54</v>
      </c>
    </row>
    <row r="58" spans="1:7" x14ac:dyDescent="0.3">
      <c r="A58">
        <v>57910</v>
      </c>
      <c r="B58" t="s">
        <v>163</v>
      </c>
      <c r="C58">
        <v>79.84</v>
      </c>
      <c r="E58" s="71">
        <f t="shared" si="0"/>
        <v>260771.99000000008</v>
      </c>
      <c r="F58" t="s">
        <v>164</v>
      </c>
      <c r="G58" t="s">
        <v>54</v>
      </c>
    </row>
    <row r="59" spans="1:7" x14ac:dyDescent="0.3">
      <c r="A59">
        <v>57911</v>
      </c>
      <c r="B59" t="s">
        <v>165</v>
      </c>
      <c r="C59">
        <v>725</v>
      </c>
      <c r="E59" s="71">
        <f t="shared" si="0"/>
        <v>260046.99000000008</v>
      </c>
      <c r="F59" t="s">
        <v>166</v>
      </c>
      <c r="G59" t="s">
        <v>68</v>
      </c>
    </row>
    <row r="60" spans="1:7" x14ac:dyDescent="0.3">
      <c r="A60">
        <v>57912</v>
      </c>
      <c r="B60" t="s">
        <v>167</v>
      </c>
      <c r="C60">
        <v>650</v>
      </c>
      <c r="E60" s="71">
        <f t="shared" si="0"/>
        <v>259396.99000000008</v>
      </c>
      <c r="F60" t="s">
        <v>168</v>
      </c>
      <c r="G60" t="s">
        <v>62</v>
      </c>
    </row>
    <row r="61" spans="1:7" x14ac:dyDescent="0.3">
      <c r="A61">
        <v>57913</v>
      </c>
      <c r="B61" t="s">
        <v>108</v>
      </c>
      <c r="C61">
        <v>950</v>
      </c>
      <c r="E61" s="71">
        <f t="shared" si="0"/>
        <v>258446.99000000008</v>
      </c>
      <c r="F61" t="s">
        <v>169</v>
      </c>
      <c r="G61" t="s">
        <v>54</v>
      </c>
    </row>
    <row r="62" spans="1:7" x14ac:dyDescent="0.3">
      <c r="A62">
        <v>57914</v>
      </c>
      <c r="B62" t="s">
        <v>170</v>
      </c>
      <c r="C62">
        <v>1041.76</v>
      </c>
      <c r="E62" s="71">
        <f t="shared" si="0"/>
        <v>257405.23000000007</v>
      </c>
      <c r="F62" t="s">
        <v>171</v>
      </c>
      <c r="G62" t="s">
        <v>62</v>
      </c>
    </row>
    <row r="63" spans="1:7" x14ac:dyDescent="0.3">
      <c r="A63">
        <v>57915</v>
      </c>
      <c r="B63" t="s">
        <v>172</v>
      </c>
      <c r="C63">
        <v>980</v>
      </c>
      <c r="E63" s="71">
        <f t="shared" si="0"/>
        <v>256425.23000000007</v>
      </c>
      <c r="F63" t="s">
        <v>173</v>
      </c>
      <c r="G63" t="s">
        <v>54</v>
      </c>
    </row>
    <row r="64" spans="1:7" x14ac:dyDescent="0.3">
      <c r="A64">
        <v>57916</v>
      </c>
      <c r="B64" t="s">
        <v>174</v>
      </c>
      <c r="C64">
        <v>465.75</v>
      </c>
      <c r="E64" s="71">
        <f t="shared" si="0"/>
        <v>255959.48000000007</v>
      </c>
      <c r="F64" t="s">
        <v>175</v>
      </c>
      <c r="G64" t="s">
        <v>62</v>
      </c>
    </row>
    <row r="65" spans="1:7" x14ac:dyDescent="0.3">
      <c r="A65">
        <v>57917</v>
      </c>
      <c r="B65" t="s">
        <v>176</v>
      </c>
      <c r="C65">
        <v>631.29999999999995</v>
      </c>
      <c r="E65" s="71">
        <f t="shared" si="0"/>
        <v>255328.18000000008</v>
      </c>
      <c r="F65" t="s">
        <v>177</v>
      </c>
      <c r="G65" t="s">
        <v>54</v>
      </c>
    </row>
    <row r="66" spans="1:7" x14ac:dyDescent="0.3">
      <c r="A66">
        <v>57918</v>
      </c>
      <c r="B66" t="s">
        <v>178</v>
      </c>
      <c r="C66">
        <v>300</v>
      </c>
      <c r="E66" s="71">
        <f t="shared" si="0"/>
        <v>255028.18000000008</v>
      </c>
      <c r="F66" t="s">
        <v>179</v>
      </c>
      <c r="G66" t="s">
        <v>54</v>
      </c>
    </row>
    <row r="67" spans="1:7" x14ac:dyDescent="0.3">
      <c r="A67">
        <v>57919</v>
      </c>
      <c r="B67" t="s">
        <v>180</v>
      </c>
      <c r="C67">
        <v>225</v>
      </c>
      <c r="E67" s="71">
        <f t="shared" si="0"/>
        <v>254803.18000000008</v>
      </c>
      <c r="F67" t="s">
        <v>181</v>
      </c>
      <c r="G67" t="s">
        <v>54</v>
      </c>
    </row>
    <row r="68" spans="1:7" x14ac:dyDescent="0.3">
      <c r="A68">
        <v>57920</v>
      </c>
      <c r="B68" t="s">
        <v>182</v>
      </c>
      <c r="C68">
        <v>102.78</v>
      </c>
      <c r="E68" s="71">
        <f t="shared" si="0"/>
        <v>254700.40000000008</v>
      </c>
      <c r="F68" t="s">
        <v>183</v>
      </c>
      <c r="G68" t="s">
        <v>57</v>
      </c>
    </row>
    <row r="69" spans="1:7" x14ac:dyDescent="0.3">
      <c r="A69">
        <v>57921</v>
      </c>
      <c r="B69" t="s">
        <v>184</v>
      </c>
      <c r="C69" s="3">
        <v>1709.87</v>
      </c>
      <c r="E69" s="71">
        <f t="shared" si="0"/>
        <v>252990.53000000009</v>
      </c>
      <c r="F69" t="s">
        <v>185</v>
      </c>
      <c r="G69" t="s">
        <v>54</v>
      </c>
    </row>
    <row r="70" spans="1:7" x14ac:dyDescent="0.3">
      <c r="A70">
        <v>57922</v>
      </c>
      <c r="B70" t="s">
        <v>186</v>
      </c>
      <c r="C70" s="3">
        <v>48.49</v>
      </c>
      <c r="E70" s="71">
        <f t="shared" si="0"/>
        <v>252942.0400000001</v>
      </c>
      <c r="F70" t="s">
        <v>187</v>
      </c>
      <c r="G70" t="s">
        <v>54</v>
      </c>
    </row>
    <row r="71" spans="1:7" x14ac:dyDescent="0.3">
      <c r="A71">
        <v>57923</v>
      </c>
      <c r="B71" t="s">
        <v>50</v>
      </c>
      <c r="C71" s="3">
        <v>0</v>
      </c>
      <c r="E71" s="71">
        <f t="shared" ref="E71:E134" si="1">+E70-C71+D71</f>
        <v>252942.0400000001</v>
      </c>
      <c r="F71" t="s">
        <v>188</v>
      </c>
      <c r="G71" t="s">
        <v>57</v>
      </c>
    </row>
    <row r="72" spans="1:7" x14ac:dyDescent="0.3">
      <c r="A72">
        <v>57924</v>
      </c>
      <c r="B72" t="s">
        <v>189</v>
      </c>
      <c r="C72" s="3">
        <v>893.04</v>
      </c>
      <c r="E72" s="71">
        <f t="shared" si="1"/>
        <v>252049.00000000009</v>
      </c>
      <c r="F72" t="s">
        <v>190</v>
      </c>
      <c r="G72" t="s">
        <v>54</v>
      </c>
    </row>
    <row r="73" spans="1:7" x14ac:dyDescent="0.3">
      <c r="A73">
        <v>57925</v>
      </c>
      <c r="B73" t="s">
        <v>102</v>
      </c>
      <c r="C73" s="3">
        <v>3285.33</v>
      </c>
      <c r="E73" s="71">
        <f t="shared" si="1"/>
        <v>248763.6700000001</v>
      </c>
      <c r="F73" t="s">
        <v>191</v>
      </c>
      <c r="G73" t="s">
        <v>54</v>
      </c>
    </row>
    <row r="74" spans="1:7" ht="28.8" x14ac:dyDescent="0.3">
      <c r="A74">
        <v>57926</v>
      </c>
      <c r="B74" t="s">
        <v>100</v>
      </c>
      <c r="C74" s="3">
        <v>1097</v>
      </c>
      <c r="E74" s="71">
        <f t="shared" si="1"/>
        <v>247666.6700000001</v>
      </c>
      <c r="F74" s="72" t="s">
        <v>192</v>
      </c>
      <c r="G74" t="s">
        <v>62</v>
      </c>
    </row>
    <row r="75" spans="1:7" ht="43.2" x14ac:dyDescent="0.3">
      <c r="A75">
        <v>57927</v>
      </c>
      <c r="B75" t="s">
        <v>193</v>
      </c>
      <c r="C75" s="3">
        <v>678.1</v>
      </c>
      <c r="E75" s="71">
        <f t="shared" si="1"/>
        <v>246988.57000000009</v>
      </c>
      <c r="F75" s="73" t="s">
        <v>194</v>
      </c>
      <c r="G75" t="s">
        <v>54</v>
      </c>
    </row>
    <row r="76" spans="1:7" x14ac:dyDescent="0.3">
      <c r="A76">
        <v>57928</v>
      </c>
      <c r="B76" t="s">
        <v>107</v>
      </c>
      <c r="C76" s="3">
        <v>399.13</v>
      </c>
      <c r="E76" s="71">
        <f t="shared" si="1"/>
        <v>246589.44000000009</v>
      </c>
      <c r="F76" t="s">
        <v>195</v>
      </c>
      <c r="G76" t="s">
        <v>53</v>
      </c>
    </row>
    <row r="77" spans="1:7" x14ac:dyDescent="0.3">
      <c r="A77">
        <v>57929</v>
      </c>
      <c r="B77" t="s">
        <v>107</v>
      </c>
      <c r="C77" s="3">
        <v>441.62</v>
      </c>
      <c r="E77" s="71">
        <f t="shared" si="1"/>
        <v>246147.82000000009</v>
      </c>
      <c r="F77" t="s">
        <v>196</v>
      </c>
      <c r="G77" t="s">
        <v>113</v>
      </c>
    </row>
    <row r="78" spans="1:7" x14ac:dyDescent="0.3">
      <c r="A78">
        <v>57930</v>
      </c>
      <c r="B78" t="s">
        <v>50</v>
      </c>
      <c r="C78" s="3">
        <v>0</v>
      </c>
      <c r="E78" s="71">
        <f t="shared" si="1"/>
        <v>246147.82000000009</v>
      </c>
      <c r="F78" t="s">
        <v>50</v>
      </c>
      <c r="G78" t="s">
        <v>50</v>
      </c>
    </row>
    <row r="79" spans="1:7" x14ac:dyDescent="0.3">
      <c r="A79">
        <v>57931</v>
      </c>
      <c r="B79" t="s">
        <v>107</v>
      </c>
      <c r="C79" s="3">
        <v>81.89</v>
      </c>
      <c r="E79" s="71">
        <f t="shared" si="1"/>
        <v>246065.93000000008</v>
      </c>
      <c r="F79" t="s">
        <v>197</v>
      </c>
      <c r="G79" t="s">
        <v>67</v>
      </c>
    </row>
    <row r="80" spans="1:7" x14ac:dyDescent="0.3">
      <c r="A80">
        <v>57932</v>
      </c>
      <c r="B80" t="s">
        <v>4</v>
      </c>
      <c r="C80" s="3">
        <v>1223.43</v>
      </c>
      <c r="E80" s="71">
        <f t="shared" si="1"/>
        <v>244842.50000000009</v>
      </c>
      <c r="F80" t="s">
        <v>198</v>
      </c>
      <c r="G80" t="s">
        <v>5</v>
      </c>
    </row>
    <row r="81" spans="1:7" x14ac:dyDescent="0.3">
      <c r="A81">
        <v>57933</v>
      </c>
      <c r="B81" t="s">
        <v>199</v>
      </c>
      <c r="C81" s="3">
        <v>743.75</v>
      </c>
      <c r="E81" s="71">
        <f t="shared" si="1"/>
        <v>244098.75000000009</v>
      </c>
      <c r="F81" t="s">
        <v>200</v>
      </c>
      <c r="G81" t="s">
        <v>117</v>
      </c>
    </row>
    <row r="82" spans="1:7" x14ac:dyDescent="0.3">
      <c r="A82">
        <v>57934</v>
      </c>
      <c r="B82" t="s">
        <v>201</v>
      </c>
      <c r="C82" s="3">
        <v>759.85</v>
      </c>
      <c r="E82" s="71">
        <f t="shared" si="1"/>
        <v>243338.90000000008</v>
      </c>
      <c r="F82" t="s">
        <v>202</v>
      </c>
      <c r="G82" t="s">
        <v>54</v>
      </c>
    </row>
    <row r="83" spans="1:7" x14ac:dyDescent="0.3">
      <c r="A83">
        <v>57935</v>
      </c>
      <c r="B83" t="s">
        <v>99</v>
      </c>
      <c r="C83" s="3">
        <v>1483.38</v>
      </c>
      <c r="E83" s="71">
        <f t="shared" si="1"/>
        <v>241855.52000000008</v>
      </c>
      <c r="F83" t="s">
        <v>203</v>
      </c>
      <c r="G83" t="s">
        <v>54</v>
      </c>
    </row>
    <row r="84" spans="1:7" x14ac:dyDescent="0.3">
      <c r="A84">
        <v>57936</v>
      </c>
      <c r="B84" t="s">
        <v>50</v>
      </c>
      <c r="C84" s="3">
        <v>0</v>
      </c>
      <c r="E84" s="71">
        <f t="shared" si="1"/>
        <v>241855.52000000008</v>
      </c>
      <c r="F84" t="s">
        <v>204</v>
      </c>
      <c r="G84" t="s">
        <v>54</v>
      </c>
    </row>
    <row r="85" spans="1:7" x14ac:dyDescent="0.3">
      <c r="A85">
        <v>57937</v>
      </c>
      <c r="B85" t="s">
        <v>96</v>
      </c>
      <c r="C85" s="3">
        <v>217.36</v>
      </c>
      <c r="E85" s="71">
        <f t="shared" si="1"/>
        <v>241638.16000000009</v>
      </c>
      <c r="F85" t="s">
        <v>205</v>
      </c>
      <c r="G85" t="s">
        <v>58</v>
      </c>
    </row>
    <row r="86" spans="1:7" x14ac:dyDescent="0.3">
      <c r="A86">
        <v>57938</v>
      </c>
      <c r="B86" t="s">
        <v>206</v>
      </c>
      <c r="C86" s="3">
        <v>930</v>
      </c>
      <c r="E86" s="71">
        <f t="shared" si="1"/>
        <v>240708.16000000009</v>
      </c>
      <c r="F86" t="s">
        <v>207</v>
      </c>
      <c r="G86" t="s">
        <v>68</v>
      </c>
    </row>
    <row r="87" spans="1:7" x14ac:dyDescent="0.3">
      <c r="A87">
        <v>57939</v>
      </c>
      <c r="B87" t="s">
        <v>95</v>
      </c>
      <c r="C87" s="3">
        <v>122.59</v>
      </c>
      <c r="E87" s="71">
        <f t="shared" si="1"/>
        <v>240585.57000000009</v>
      </c>
      <c r="F87" t="s">
        <v>208</v>
      </c>
      <c r="G87" t="s">
        <v>19</v>
      </c>
    </row>
    <row r="88" spans="1:7" x14ac:dyDescent="0.3">
      <c r="A88">
        <v>57940</v>
      </c>
      <c r="B88" t="s">
        <v>121</v>
      </c>
      <c r="C88" s="3">
        <v>719.33</v>
      </c>
      <c r="E88" s="71">
        <f t="shared" si="1"/>
        <v>239866.24000000011</v>
      </c>
      <c r="F88" t="s">
        <v>209</v>
      </c>
      <c r="G88" t="s">
        <v>123</v>
      </c>
    </row>
    <row r="89" spans="1:7" x14ac:dyDescent="0.3">
      <c r="A89">
        <v>57941</v>
      </c>
      <c r="B89" t="s">
        <v>50</v>
      </c>
      <c r="C89" s="3">
        <v>0</v>
      </c>
      <c r="E89" s="71">
        <f t="shared" si="1"/>
        <v>239866.24000000011</v>
      </c>
      <c r="F89" t="s">
        <v>50</v>
      </c>
      <c r="G89" t="s">
        <v>50</v>
      </c>
    </row>
    <row r="90" spans="1:7" x14ac:dyDescent="0.3">
      <c r="A90">
        <v>57942</v>
      </c>
      <c r="B90" t="s">
        <v>60</v>
      </c>
      <c r="C90" s="3">
        <v>304.5</v>
      </c>
      <c r="E90" s="71">
        <f t="shared" si="1"/>
        <v>239561.74000000011</v>
      </c>
      <c r="F90" t="s">
        <v>210</v>
      </c>
      <c r="G90" t="s">
        <v>61</v>
      </c>
    </row>
    <row r="91" spans="1:7" x14ac:dyDescent="0.3">
      <c r="A91">
        <v>57943</v>
      </c>
      <c r="B91" t="s">
        <v>64</v>
      </c>
      <c r="C91" s="3">
        <v>891.46</v>
      </c>
      <c r="E91" s="71">
        <f t="shared" si="1"/>
        <v>238670.28000000012</v>
      </c>
      <c r="F91" t="s">
        <v>210</v>
      </c>
      <c r="G91" t="s">
        <v>61</v>
      </c>
    </row>
    <row r="92" spans="1:7" x14ac:dyDescent="0.3">
      <c r="A92">
        <v>57944</v>
      </c>
      <c r="B92" t="s">
        <v>114</v>
      </c>
      <c r="C92" s="3">
        <v>603.46</v>
      </c>
      <c r="E92" s="71">
        <f t="shared" si="1"/>
        <v>238066.82000000012</v>
      </c>
      <c r="F92" t="s">
        <v>210</v>
      </c>
      <c r="G92" t="s">
        <v>61</v>
      </c>
    </row>
    <row r="93" spans="1:7" x14ac:dyDescent="0.3">
      <c r="A93">
        <v>57945</v>
      </c>
      <c r="B93" t="s">
        <v>93</v>
      </c>
      <c r="C93" s="3">
        <v>567.46</v>
      </c>
      <c r="E93" s="71">
        <f t="shared" si="1"/>
        <v>237499.36000000013</v>
      </c>
      <c r="F93" t="s">
        <v>210</v>
      </c>
      <c r="G93" t="s">
        <v>61</v>
      </c>
    </row>
    <row r="94" spans="1:7" x14ac:dyDescent="0.3">
      <c r="A94">
        <v>57946</v>
      </c>
      <c r="B94" t="s">
        <v>106</v>
      </c>
      <c r="C94" s="3">
        <v>387.46</v>
      </c>
      <c r="E94" s="71">
        <f t="shared" si="1"/>
        <v>237111.90000000014</v>
      </c>
      <c r="F94" t="s">
        <v>210</v>
      </c>
      <c r="G94" t="s">
        <v>61</v>
      </c>
    </row>
    <row r="95" spans="1:7" x14ac:dyDescent="0.3">
      <c r="A95">
        <v>57947</v>
      </c>
      <c r="B95" t="s">
        <v>50</v>
      </c>
      <c r="C95" s="3">
        <v>0</v>
      </c>
      <c r="E95" s="71">
        <f t="shared" si="1"/>
        <v>237111.90000000014</v>
      </c>
      <c r="F95" t="s">
        <v>50</v>
      </c>
      <c r="G95" t="s">
        <v>50</v>
      </c>
    </row>
    <row r="96" spans="1:7" x14ac:dyDescent="0.3">
      <c r="A96">
        <v>57948</v>
      </c>
      <c r="B96" t="s">
        <v>69</v>
      </c>
      <c r="C96" s="3">
        <v>256.25</v>
      </c>
      <c r="E96" s="71">
        <f t="shared" si="1"/>
        <v>236855.65000000014</v>
      </c>
      <c r="F96" t="s">
        <v>210</v>
      </c>
      <c r="G96" t="s">
        <v>61</v>
      </c>
    </row>
    <row r="97" spans="1:7" x14ac:dyDescent="0.3">
      <c r="A97">
        <v>57949</v>
      </c>
      <c r="B97" t="s">
        <v>56</v>
      </c>
      <c r="C97" s="3">
        <v>348</v>
      </c>
      <c r="E97" s="71">
        <f t="shared" si="1"/>
        <v>236507.65000000014</v>
      </c>
      <c r="F97" t="s">
        <v>210</v>
      </c>
      <c r="G97" t="s">
        <v>61</v>
      </c>
    </row>
    <row r="98" spans="1:7" x14ac:dyDescent="0.3">
      <c r="A98">
        <v>57950</v>
      </c>
      <c r="B98" t="s">
        <v>72</v>
      </c>
      <c r="C98" s="3">
        <v>369.46</v>
      </c>
      <c r="E98" s="71">
        <f t="shared" si="1"/>
        <v>236138.19000000015</v>
      </c>
      <c r="F98" t="s">
        <v>210</v>
      </c>
      <c r="G98" t="s">
        <v>61</v>
      </c>
    </row>
    <row r="99" spans="1:7" x14ac:dyDescent="0.3">
      <c r="A99">
        <v>57951</v>
      </c>
      <c r="B99" t="s">
        <v>75</v>
      </c>
      <c r="C99" s="3">
        <v>575.49</v>
      </c>
      <c r="E99" s="71">
        <f t="shared" si="1"/>
        <v>235562.70000000016</v>
      </c>
      <c r="F99" t="s">
        <v>210</v>
      </c>
      <c r="G99" t="s">
        <v>61</v>
      </c>
    </row>
    <row r="100" spans="1:7" x14ac:dyDescent="0.3">
      <c r="A100">
        <v>57952</v>
      </c>
      <c r="B100" t="s">
        <v>76</v>
      </c>
      <c r="C100" s="3">
        <v>567.46</v>
      </c>
      <c r="E100" s="71">
        <f t="shared" si="1"/>
        <v>234995.24000000017</v>
      </c>
      <c r="F100" t="s">
        <v>210</v>
      </c>
      <c r="G100" t="s">
        <v>61</v>
      </c>
    </row>
    <row r="101" spans="1:7" x14ac:dyDescent="0.3">
      <c r="A101">
        <v>57953</v>
      </c>
      <c r="B101" t="s">
        <v>92</v>
      </c>
      <c r="C101" s="3">
        <v>304.5</v>
      </c>
      <c r="E101" s="71">
        <f t="shared" si="1"/>
        <v>234690.74000000017</v>
      </c>
      <c r="F101" t="s">
        <v>210</v>
      </c>
      <c r="G101" t="s">
        <v>61</v>
      </c>
    </row>
    <row r="102" spans="1:7" x14ac:dyDescent="0.3">
      <c r="A102">
        <v>57954</v>
      </c>
      <c r="B102" t="s">
        <v>77</v>
      </c>
      <c r="C102" s="3">
        <v>423.46</v>
      </c>
      <c r="E102" s="71">
        <f t="shared" si="1"/>
        <v>234267.28000000017</v>
      </c>
      <c r="F102" t="s">
        <v>210</v>
      </c>
      <c r="G102" t="s">
        <v>61</v>
      </c>
    </row>
    <row r="103" spans="1:7" x14ac:dyDescent="0.3">
      <c r="A103">
        <v>57955</v>
      </c>
      <c r="B103" t="s">
        <v>78</v>
      </c>
      <c r="C103" s="3">
        <v>348</v>
      </c>
      <c r="E103" s="71">
        <f t="shared" si="1"/>
        <v>233919.28000000017</v>
      </c>
      <c r="F103" t="s">
        <v>210</v>
      </c>
      <c r="G103" t="s">
        <v>61</v>
      </c>
    </row>
    <row r="104" spans="1:7" x14ac:dyDescent="0.3">
      <c r="A104">
        <v>57956</v>
      </c>
      <c r="B104" t="s">
        <v>91</v>
      </c>
      <c r="C104" s="3">
        <v>387.46</v>
      </c>
      <c r="E104" s="71">
        <f t="shared" si="1"/>
        <v>233531.82000000018</v>
      </c>
      <c r="F104" t="s">
        <v>210</v>
      </c>
      <c r="G104" t="s">
        <v>61</v>
      </c>
    </row>
    <row r="105" spans="1:7" x14ac:dyDescent="0.3">
      <c r="A105">
        <v>57957</v>
      </c>
      <c r="B105" t="s">
        <v>79</v>
      </c>
      <c r="C105" s="3">
        <v>567.46</v>
      </c>
      <c r="E105" s="71">
        <f t="shared" si="1"/>
        <v>232964.36000000019</v>
      </c>
      <c r="F105" t="s">
        <v>210</v>
      </c>
      <c r="G105" t="s">
        <v>61</v>
      </c>
    </row>
    <row r="106" spans="1:7" x14ac:dyDescent="0.3">
      <c r="A106">
        <v>57958</v>
      </c>
      <c r="B106" t="s">
        <v>80</v>
      </c>
      <c r="C106" s="3">
        <v>711.46</v>
      </c>
      <c r="E106" s="71">
        <f t="shared" si="1"/>
        <v>232252.9000000002</v>
      </c>
      <c r="F106" t="s">
        <v>210</v>
      </c>
      <c r="G106" t="s">
        <v>61</v>
      </c>
    </row>
    <row r="107" spans="1:7" x14ac:dyDescent="0.3">
      <c r="A107">
        <v>57959</v>
      </c>
      <c r="B107" t="s">
        <v>81</v>
      </c>
      <c r="C107" s="3">
        <v>495.46</v>
      </c>
      <c r="E107" s="71">
        <f t="shared" si="1"/>
        <v>231757.44000000021</v>
      </c>
      <c r="F107" t="s">
        <v>210</v>
      </c>
      <c r="G107" t="s">
        <v>61</v>
      </c>
    </row>
    <row r="108" spans="1:7" x14ac:dyDescent="0.3">
      <c r="A108">
        <v>57960</v>
      </c>
      <c r="B108" t="s">
        <v>82</v>
      </c>
      <c r="C108" s="3">
        <v>288</v>
      </c>
      <c r="E108" s="71">
        <f t="shared" si="1"/>
        <v>231469.44000000021</v>
      </c>
      <c r="F108" t="s">
        <v>210</v>
      </c>
      <c r="G108" t="s">
        <v>61</v>
      </c>
    </row>
    <row r="109" spans="1:7" x14ac:dyDescent="0.3">
      <c r="A109">
        <v>57961</v>
      </c>
      <c r="B109" t="s">
        <v>83</v>
      </c>
      <c r="C109" s="3">
        <v>60</v>
      </c>
      <c r="E109" s="71">
        <f t="shared" si="1"/>
        <v>231409.44000000021</v>
      </c>
      <c r="F109" t="s">
        <v>210</v>
      </c>
      <c r="G109" t="s">
        <v>61</v>
      </c>
    </row>
    <row r="110" spans="1:7" x14ac:dyDescent="0.3">
      <c r="A110">
        <v>57962</v>
      </c>
      <c r="B110" t="s">
        <v>84</v>
      </c>
      <c r="C110" s="3">
        <v>387.46</v>
      </c>
      <c r="E110" s="71">
        <f t="shared" si="1"/>
        <v>231021.98000000021</v>
      </c>
      <c r="F110" t="s">
        <v>210</v>
      </c>
      <c r="G110" t="s">
        <v>61</v>
      </c>
    </row>
    <row r="111" spans="1:7" x14ac:dyDescent="0.3">
      <c r="A111">
        <v>57963</v>
      </c>
      <c r="B111" t="s">
        <v>97</v>
      </c>
      <c r="C111" s="3">
        <v>282.75</v>
      </c>
      <c r="E111" s="71">
        <f t="shared" si="1"/>
        <v>230739.23000000021</v>
      </c>
      <c r="F111" t="s">
        <v>210</v>
      </c>
      <c r="G111" t="s">
        <v>61</v>
      </c>
    </row>
    <row r="112" spans="1:7" x14ac:dyDescent="0.3">
      <c r="A112">
        <v>57964</v>
      </c>
      <c r="B112" t="s">
        <v>85</v>
      </c>
      <c r="C112" s="3">
        <v>783.46</v>
      </c>
      <c r="E112" s="71">
        <f t="shared" si="1"/>
        <v>229955.77000000022</v>
      </c>
      <c r="F112" t="s">
        <v>210</v>
      </c>
      <c r="G112" t="s">
        <v>61</v>
      </c>
    </row>
    <row r="113" spans="1:7" x14ac:dyDescent="0.3">
      <c r="A113">
        <v>57965</v>
      </c>
      <c r="B113" t="s">
        <v>89</v>
      </c>
      <c r="C113" s="3">
        <v>326.25</v>
      </c>
      <c r="E113" s="71">
        <f t="shared" si="1"/>
        <v>229629.52000000022</v>
      </c>
      <c r="F113" t="s">
        <v>210</v>
      </c>
      <c r="G113" t="s">
        <v>61</v>
      </c>
    </row>
    <row r="114" spans="1:7" x14ac:dyDescent="0.3">
      <c r="A114">
        <v>57966</v>
      </c>
      <c r="B114" t="s">
        <v>59</v>
      </c>
      <c r="C114" s="3">
        <v>348</v>
      </c>
      <c r="E114" s="71">
        <f t="shared" si="1"/>
        <v>229281.52000000022</v>
      </c>
      <c r="F114" t="s">
        <v>210</v>
      </c>
      <c r="G114" t="s">
        <v>61</v>
      </c>
    </row>
    <row r="115" spans="1:7" x14ac:dyDescent="0.3">
      <c r="A115">
        <v>57967</v>
      </c>
      <c r="B115" t="s">
        <v>86</v>
      </c>
      <c r="C115" s="3">
        <v>348</v>
      </c>
      <c r="E115" s="71">
        <f t="shared" si="1"/>
        <v>228933.52000000022</v>
      </c>
      <c r="F115" t="s">
        <v>210</v>
      </c>
      <c r="G115" t="s">
        <v>61</v>
      </c>
    </row>
    <row r="116" spans="1:7" x14ac:dyDescent="0.3">
      <c r="A116">
        <v>57968</v>
      </c>
      <c r="B116" t="s">
        <v>87</v>
      </c>
      <c r="C116" s="3">
        <v>282.75</v>
      </c>
      <c r="E116" s="71">
        <f t="shared" si="1"/>
        <v>228650.77000000022</v>
      </c>
      <c r="F116" t="s">
        <v>210</v>
      </c>
      <c r="G116" t="s">
        <v>61</v>
      </c>
    </row>
    <row r="117" spans="1:7" x14ac:dyDescent="0.3">
      <c r="A117">
        <v>57969</v>
      </c>
      <c r="B117" t="s">
        <v>88</v>
      </c>
      <c r="C117" s="3">
        <v>282.75</v>
      </c>
      <c r="E117" s="71">
        <f t="shared" si="1"/>
        <v>228368.02000000022</v>
      </c>
      <c r="F117" t="s">
        <v>210</v>
      </c>
      <c r="G117" t="s">
        <v>61</v>
      </c>
    </row>
    <row r="118" spans="1:7" x14ac:dyDescent="0.3">
      <c r="A118">
        <v>57970</v>
      </c>
      <c r="B118" t="s">
        <v>90</v>
      </c>
      <c r="C118" s="3">
        <v>423.46</v>
      </c>
      <c r="E118" s="71">
        <f t="shared" si="1"/>
        <v>227944.56000000023</v>
      </c>
      <c r="F118" t="s">
        <v>210</v>
      </c>
      <c r="G118" t="s">
        <v>61</v>
      </c>
    </row>
    <row r="119" spans="1:7" x14ac:dyDescent="0.3">
      <c r="A119">
        <v>57971</v>
      </c>
      <c r="B119" t="s">
        <v>180</v>
      </c>
      <c r="C119" s="3">
        <v>125</v>
      </c>
      <c r="E119" s="71">
        <f t="shared" si="1"/>
        <v>227819.56000000023</v>
      </c>
      <c r="F119" t="s">
        <v>211</v>
      </c>
      <c r="G119" t="s">
        <v>115</v>
      </c>
    </row>
    <row r="120" spans="1:7" x14ac:dyDescent="0.3">
      <c r="A120">
        <v>57972</v>
      </c>
      <c r="B120" t="s">
        <v>212</v>
      </c>
      <c r="C120" s="3">
        <v>229.15</v>
      </c>
      <c r="E120" s="71">
        <f t="shared" si="1"/>
        <v>227590.41000000024</v>
      </c>
      <c r="F120" t="s">
        <v>213</v>
      </c>
      <c r="G120" t="s">
        <v>54</v>
      </c>
    </row>
    <row r="121" spans="1:7" x14ac:dyDescent="0.3">
      <c r="A121">
        <v>57973</v>
      </c>
      <c r="B121" t="s">
        <v>50</v>
      </c>
      <c r="C121" s="3">
        <v>0</v>
      </c>
      <c r="E121" s="71">
        <f t="shared" si="1"/>
        <v>227590.41000000024</v>
      </c>
      <c r="F121" t="s">
        <v>50</v>
      </c>
      <c r="G121" t="s">
        <v>50</v>
      </c>
    </row>
    <row r="122" spans="1:7" x14ac:dyDescent="0.3">
      <c r="A122">
        <v>57974</v>
      </c>
      <c r="B122" t="s">
        <v>212</v>
      </c>
      <c r="C122" s="3">
        <v>152.77000000000001</v>
      </c>
      <c r="E122" s="71">
        <f t="shared" si="1"/>
        <v>227437.64000000025</v>
      </c>
      <c r="F122" t="s">
        <v>214</v>
      </c>
      <c r="G122" t="s">
        <v>54</v>
      </c>
    </row>
    <row r="123" spans="1:7" x14ac:dyDescent="0.3">
      <c r="A123">
        <v>57975</v>
      </c>
      <c r="B123" t="s">
        <v>215</v>
      </c>
      <c r="C123" s="3">
        <v>124.2</v>
      </c>
      <c r="E123" s="71">
        <f t="shared" si="1"/>
        <v>227313.44000000024</v>
      </c>
      <c r="F123" t="s">
        <v>216</v>
      </c>
      <c r="G123" t="s">
        <v>51</v>
      </c>
    </row>
    <row r="124" spans="1:7" x14ac:dyDescent="0.3">
      <c r="A124">
        <v>57976</v>
      </c>
      <c r="B124" t="s">
        <v>217</v>
      </c>
      <c r="C124" s="3">
        <v>603.46</v>
      </c>
      <c r="E124" s="71">
        <f t="shared" si="1"/>
        <v>226709.98000000024</v>
      </c>
      <c r="F124" t="s">
        <v>210</v>
      </c>
      <c r="G124" t="s">
        <v>61</v>
      </c>
    </row>
    <row r="125" spans="1:7" x14ac:dyDescent="0.3">
      <c r="A125">
        <v>57977</v>
      </c>
      <c r="B125" t="s">
        <v>218</v>
      </c>
      <c r="C125" s="3">
        <v>81.05</v>
      </c>
      <c r="E125" s="71">
        <f t="shared" si="1"/>
        <v>226628.93000000025</v>
      </c>
      <c r="F125" t="s">
        <v>219</v>
      </c>
      <c r="G125" t="s">
        <v>54</v>
      </c>
    </row>
    <row r="126" spans="1:7" x14ac:dyDescent="0.3">
      <c r="A126">
        <v>57978</v>
      </c>
      <c r="B126" t="s">
        <v>109</v>
      </c>
      <c r="C126" s="3">
        <v>126</v>
      </c>
      <c r="E126" s="71">
        <f t="shared" si="1"/>
        <v>226502.93000000025</v>
      </c>
      <c r="F126" t="s">
        <v>220</v>
      </c>
      <c r="G126" t="s">
        <v>57</v>
      </c>
    </row>
    <row r="127" spans="1:7" x14ac:dyDescent="0.3">
      <c r="A127">
        <v>57979</v>
      </c>
      <c r="B127" t="s">
        <v>114</v>
      </c>
      <c r="C127" s="3">
        <v>100.58</v>
      </c>
      <c r="E127" s="71">
        <f t="shared" si="1"/>
        <v>226402.35000000027</v>
      </c>
      <c r="F127" t="s">
        <v>221</v>
      </c>
      <c r="G127" t="s">
        <v>131</v>
      </c>
    </row>
    <row r="128" spans="1:7" x14ac:dyDescent="0.3">
      <c r="A128">
        <v>57980</v>
      </c>
      <c r="B128" t="s">
        <v>121</v>
      </c>
      <c r="C128">
        <v>129.38</v>
      </c>
      <c r="E128" s="71">
        <f t="shared" si="1"/>
        <v>226272.97000000026</v>
      </c>
      <c r="F128" t="s">
        <v>222</v>
      </c>
      <c r="G128" t="s">
        <v>54</v>
      </c>
    </row>
    <row r="129" spans="1:7" x14ac:dyDescent="0.3">
      <c r="A129">
        <v>57981</v>
      </c>
      <c r="B129" t="s">
        <v>94</v>
      </c>
      <c r="C129" s="3">
        <v>474.02</v>
      </c>
      <c r="E129" s="71">
        <f t="shared" si="1"/>
        <v>225798.95000000027</v>
      </c>
      <c r="F129" t="s">
        <v>223</v>
      </c>
      <c r="G129" t="s">
        <v>52</v>
      </c>
    </row>
    <row r="130" spans="1:7" x14ac:dyDescent="0.3">
      <c r="A130">
        <v>57982</v>
      </c>
      <c r="B130" t="s">
        <v>224</v>
      </c>
      <c r="C130" s="3">
        <v>65.260000000000005</v>
      </c>
      <c r="E130" s="71">
        <f t="shared" si="1"/>
        <v>225733.69000000026</v>
      </c>
      <c r="F130" t="s">
        <v>225</v>
      </c>
      <c r="G130" t="s">
        <v>54</v>
      </c>
    </row>
    <row r="131" spans="1:7" x14ac:dyDescent="0.3">
      <c r="A131">
        <v>57983</v>
      </c>
      <c r="B131" t="s">
        <v>226</v>
      </c>
      <c r="C131" s="3">
        <v>1000</v>
      </c>
      <c r="E131" s="71">
        <f t="shared" si="1"/>
        <v>224733.69000000026</v>
      </c>
      <c r="F131" t="s">
        <v>188</v>
      </c>
      <c r="G131" t="s">
        <v>57</v>
      </c>
    </row>
    <row r="132" spans="1:7" x14ac:dyDescent="0.3">
      <c r="A132">
        <v>57984</v>
      </c>
      <c r="B132" t="s">
        <v>80</v>
      </c>
      <c r="C132" s="3">
        <v>178.83</v>
      </c>
      <c r="E132" s="71">
        <f t="shared" si="1"/>
        <v>224554.86000000028</v>
      </c>
      <c r="F132" t="s">
        <v>227</v>
      </c>
      <c r="G132" t="s">
        <v>52</v>
      </c>
    </row>
    <row r="133" spans="1:7" x14ac:dyDescent="0.3">
      <c r="A133">
        <v>57985</v>
      </c>
      <c r="B133" t="s">
        <v>228</v>
      </c>
      <c r="C133">
        <v>300</v>
      </c>
      <c r="E133" s="71">
        <f t="shared" si="1"/>
        <v>224254.86000000028</v>
      </c>
      <c r="F133" t="s">
        <v>229</v>
      </c>
      <c r="G133" t="s">
        <v>57</v>
      </c>
    </row>
    <row r="134" spans="1:7" x14ac:dyDescent="0.3">
      <c r="A134">
        <v>57986</v>
      </c>
      <c r="B134" t="s">
        <v>101</v>
      </c>
      <c r="C134">
        <v>625</v>
      </c>
      <c r="E134" s="71">
        <f t="shared" si="1"/>
        <v>223629.86000000028</v>
      </c>
      <c r="F134" t="s">
        <v>230</v>
      </c>
      <c r="G134" t="s">
        <v>62</v>
      </c>
    </row>
    <row r="135" spans="1:7" x14ac:dyDescent="0.3">
      <c r="A135">
        <v>57987</v>
      </c>
      <c r="B135" t="s">
        <v>231</v>
      </c>
      <c r="C135">
        <v>250</v>
      </c>
      <c r="E135" s="71">
        <f t="shared" ref="E135:E198" si="2">+E134-C135+D135</f>
        <v>223379.86000000028</v>
      </c>
      <c r="F135" t="s">
        <v>232</v>
      </c>
      <c r="G135" t="s">
        <v>51</v>
      </c>
    </row>
    <row r="136" spans="1:7" x14ac:dyDescent="0.3">
      <c r="A136">
        <v>57988</v>
      </c>
      <c r="B136" t="s">
        <v>172</v>
      </c>
      <c r="C136">
        <v>140.46</v>
      </c>
      <c r="E136" s="71">
        <f t="shared" si="2"/>
        <v>223239.40000000029</v>
      </c>
      <c r="F136" t="s">
        <v>233</v>
      </c>
      <c r="G136" t="s">
        <v>54</v>
      </c>
    </row>
    <row r="137" spans="1:7" x14ac:dyDescent="0.3">
      <c r="A137">
        <v>57989</v>
      </c>
      <c r="B137" t="s">
        <v>234</v>
      </c>
      <c r="C137" s="3">
        <v>1182.23</v>
      </c>
      <c r="E137" s="71">
        <f t="shared" si="2"/>
        <v>222057.17000000027</v>
      </c>
      <c r="F137" t="s">
        <v>204</v>
      </c>
      <c r="G137" t="s">
        <v>54</v>
      </c>
    </row>
    <row r="138" spans="1:7" x14ac:dyDescent="0.3">
      <c r="A138">
        <v>57990</v>
      </c>
      <c r="B138" t="s">
        <v>235</v>
      </c>
      <c r="C138">
        <v>126.48</v>
      </c>
      <c r="E138" s="71">
        <f t="shared" si="2"/>
        <v>221930.69000000026</v>
      </c>
      <c r="F138" t="s">
        <v>236</v>
      </c>
      <c r="G138" t="s">
        <v>54</v>
      </c>
    </row>
    <row r="139" spans="1:7" x14ac:dyDescent="0.3">
      <c r="A139">
        <v>57991</v>
      </c>
      <c r="B139" t="s">
        <v>237</v>
      </c>
      <c r="C139">
        <v>802.13</v>
      </c>
      <c r="E139" s="71">
        <f t="shared" si="2"/>
        <v>221128.56000000026</v>
      </c>
      <c r="F139" t="s">
        <v>238</v>
      </c>
      <c r="G139" t="s">
        <v>57</v>
      </c>
    </row>
    <row r="140" spans="1:7" x14ac:dyDescent="0.3">
      <c r="A140">
        <v>57992</v>
      </c>
      <c r="B140" t="s">
        <v>239</v>
      </c>
      <c r="C140">
        <v>1901.47</v>
      </c>
      <c r="E140" s="71">
        <f t="shared" si="2"/>
        <v>219227.09000000026</v>
      </c>
      <c r="F140" t="s">
        <v>240</v>
      </c>
      <c r="G140" t="s">
        <v>54</v>
      </c>
    </row>
    <row r="141" spans="1:7" x14ac:dyDescent="0.3">
      <c r="A141">
        <v>57993</v>
      </c>
      <c r="B141" t="s">
        <v>241</v>
      </c>
      <c r="C141">
        <v>200</v>
      </c>
      <c r="E141" s="71">
        <f t="shared" si="2"/>
        <v>219027.09000000026</v>
      </c>
      <c r="F141" t="s">
        <v>242</v>
      </c>
      <c r="G141" t="s">
        <v>54</v>
      </c>
    </row>
    <row r="142" spans="1:7" x14ac:dyDescent="0.3">
      <c r="A142">
        <v>57994</v>
      </c>
      <c r="B142" t="s">
        <v>105</v>
      </c>
      <c r="C142">
        <v>400</v>
      </c>
      <c r="E142" s="71">
        <f t="shared" si="2"/>
        <v>218627.09000000026</v>
      </c>
      <c r="F142" t="s">
        <v>243</v>
      </c>
      <c r="G142" t="s">
        <v>51</v>
      </c>
    </row>
    <row r="143" spans="1:7" x14ac:dyDescent="0.3">
      <c r="A143">
        <v>57995</v>
      </c>
      <c r="B143" t="s">
        <v>244</v>
      </c>
      <c r="C143">
        <v>1000</v>
      </c>
      <c r="E143" s="71">
        <f t="shared" si="2"/>
        <v>217627.09000000026</v>
      </c>
      <c r="F143" t="s">
        <v>243</v>
      </c>
      <c r="G143" t="s">
        <v>51</v>
      </c>
    </row>
    <row r="144" spans="1:7" x14ac:dyDescent="0.3">
      <c r="A144">
        <v>57996</v>
      </c>
      <c r="B144" t="s">
        <v>245</v>
      </c>
      <c r="C144">
        <v>1416.1</v>
      </c>
      <c r="E144" s="71">
        <f t="shared" si="2"/>
        <v>216210.99000000025</v>
      </c>
      <c r="F144" t="s">
        <v>246</v>
      </c>
      <c r="G144" t="s">
        <v>130</v>
      </c>
    </row>
    <row r="145" spans="1:7" x14ac:dyDescent="0.3">
      <c r="A145">
        <v>57997</v>
      </c>
      <c r="B145" t="s">
        <v>245</v>
      </c>
      <c r="C145">
        <v>1469.5</v>
      </c>
      <c r="E145" s="71">
        <f t="shared" si="2"/>
        <v>214741.49000000025</v>
      </c>
      <c r="F145" t="s">
        <v>247</v>
      </c>
      <c r="G145" t="s">
        <v>130</v>
      </c>
    </row>
    <row r="146" spans="1:7" x14ac:dyDescent="0.3">
      <c r="A146">
        <v>57998</v>
      </c>
      <c r="B146" t="s">
        <v>245</v>
      </c>
      <c r="C146">
        <v>734.75</v>
      </c>
      <c r="E146" s="71">
        <f t="shared" si="2"/>
        <v>214006.74000000025</v>
      </c>
      <c r="F146" t="s">
        <v>248</v>
      </c>
      <c r="G146" t="s">
        <v>130</v>
      </c>
    </row>
    <row r="147" spans="1:7" x14ac:dyDescent="0.3">
      <c r="B147" t="s">
        <v>249</v>
      </c>
      <c r="D147" s="71">
        <v>65975</v>
      </c>
      <c r="E147" s="71">
        <f t="shared" si="2"/>
        <v>279981.74000000022</v>
      </c>
      <c r="F147" t="s">
        <v>250</v>
      </c>
      <c r="G147" t="s">
        <v>49</v>
      </c>
    </row>
    <row r="148" spans="1:7" x14ac:dyDescent="0.3">
      <c r="A148">
        <v>57999</v>
      </c>
      <c r="B148" t="s">
        <v>50</v>
      </c>
      <c r="C148">
        <v>0</v>
      </c>
      <c r="E148" s="71">
        <f t="shared" si="2"/>
        <v>279981.74000000022</v>
      </c>
      <c r="F148" t="s">
        <v>50</v>
      </c>
      <c r="G148" t="s">
        <v>50</v>
      </c>
    </row>
    <row r="149" spans="1:7" x14ac:dyDescent="0.3">
      <c r="A149">
        <v>58000</v>
      </c>
      <c r="B149" t="s">
        <v>251</v>
      </c>
      <c r="C149">
        <v>129.37</v>
      </c>
      <c r="E149" s="71">
        <f t="shared" si="2"/>
        <v>279852.37000000023</v>
      </c>
      <c r="F149" t="s">
        <v>252</v>
      </c>
      <c r="G149" t="s">
        <v>57</v>
      </c>
    </row>
    <row r="150" spans="1:7" x14ac:dyDescent="0.3">
      <c r="A150">
        <v>58001</v>
      </c>
      <c r="B150" t="s">
        <v>253</v>
      </c>
      <c r="C150">
        <v>765</v>
      </c>
      <c r="E150" s="71">
        <f t="shared" si="2"/>
        <v>279087.37000000023</v>
      </c>
      <c r="F150" t="s">
        <v>254</v>
      </c>
      <c r="G150" t="s">
        <v>116</v>
      </c>
    </row>
    <row r="151" spans="1:7" x14ac:dyDescent="0.3">
      <c r="A151">
        <v>58002</v>
      </c>
      <c r="B151" t="s">
        <v>255</v>
      </c>
      <c r="C151">
        <v>350</v>
      </c>
      <c r="E151" s="71">
        <f t="shared" si="2"/>
        <v>278737.37000000023</v>
      </c>
      <c r="F151" t="s">
        <v>256</v>
      </c>
      <c r="G151" t="s">
        <v>57</v>
      </c>
    </row>
    <row r="152" spans="1:7" x14ac:dyDescent="0.3">
      <c r="A152">
        <v>58003</v>
      </c>
      <c r="B152" t="s">
        <v>257</v>
      </c>
      <c r="C152">
        <v>780.34</v>
      </c>
      <c r="E152" s="71">
        <f t="shared" si="2"/>
        <v>277957.0300000002</v>
      </c>
      <c r="F152" t="s">
        <v>258</v>
      </c>
      <c r="G152" t="s">
        <v>54</v>
      </c>
    </row>
    <row r="153" spans="1:7" x14ac:dyDescent="0.3">
      <c r="A153">
        <v>58004</v>
      </c>
      <c r="B153" t="s">
        <v>259</v>
      </c>
      <c r="C153">
        <v>310.5</v>
      </c>
      <c r="E153" s="71">
        <f t="shared" si="2"/>
        <v>277646.5300000002</v>
      </c>
      <c r="F153" t="s">
        <v>260</v>
      </c>
      <c r="G153" t="s">
        <v>124</v>
      </c>
    </row>
    <row r="154" spans="1:7" x14ac:dyDescent="0.3">
      <c r="A154">
        <v>58005</v>
      </c>
      <c r="B154" t="s">
        <v>261</v>
      </c>
      <c r="C154">
        <v>390</v>
      </c>
      <c r="E154" s="71">
        <f t="shared" si="2"/>
        <v>277256.5300000002</v>
      </c>
      <c r="F154" t="s">
        <v>262</v>
      </c>
      <c r="G154" t="s">
        <v>120</v>
      </c>
    </row>
    <row r="155" spans="1:7" x14ac:dyDescent="0.3">
      <c r="A155">
        <v>58006</v>
      </c>
      <c r="B155" t="s">
        <v>263</v>
      </c>
      <c r="C155">
        <v>215</v>
      </c>
      <c r="E155" s="71">
        <f t="shared" si="2"/>
        <v>277041.5300000002</v>
      </c>
      <c r="F155" t="s">
        <v>264</v>
      </c>
      <c r="G155" t="s">
        <v>57</v>
      </c>
    </row>
    <row r="156" spans="1:7" x14ac:dyDescent="0.3">
      <c r="A156">
        <v>58007</v>
      </c>
      <c r="B156" t="s">
        <v>265</v>
      </c>
      <c r="C156">
        <v>71</v>
      </c>
      <c r="E156" s="71">
        <f t="shared" si="2"/>
        <v>276970.5300000002</v>
      </c>
      <c r="F156" t="s">
        <v>266</v>
      </c>
      <c r="G156" t="s">
        <v>54</v>
      </c>
    </row>
    <row r="157" spans="1:7" x14ac:dyDescent="0.3">
      <c r="A157">
        <v>58008</v>
      </c>
      <c r="B157" t="s">
        <v>267</v>
      </c>
      <c r="C157">
        <v>724.5</v>
      </c>
      <c r="E157" s="71">
        <f t="shared" si="2"/>
        <v>276246.0300000002</v>
      </c>
      <c r="F157" t="s">
        <v>268</v>
      </c>
      <c r="G157" t="s">
        <v>119</v>
      </c>
    </row>
    <row r="158" spans="1:7" x14ac:dyDescent="0.3">
      <c r="A158">
        <v>58009</v>
      </c>
      <c r="B158" t="s">
        <v>269</v>
      </c>
      <c r="C158">
        <v>1891.86</v>
      </c>
      <c r="E158" s="71">
        <f t="shared" si="2"/>
        <v>274354.17000000022</v>
      </c>
      <c r="F158" t="s">
        <v>270</v>
      </c>
      <c r="G158" t="s">
        <v>54</v>
      </c>
    </row>
    <row r="159" spans="1:7" x14ac:dyDescent="0.3">
      <c r="A159">
        <v>58010</v>
      </c>
      <c r="B159" t="s">
        <v>271</v>
      </c>
      <c r="C159">
        <v>70</v>
      </c>
      <c r="E159" s="71">
        <f t="shared" si="2"/>
        <v>274284.17000000022</v>
      </c>
      <c r="F159" t="s">
        <v>272</v>
      </c>
      <c r="G159" t="s">
        <v>119</v>
      </c>
    </row>
    <row r="160" spans="1:7" x14ac:dyDescent="0.3">
      <c r="A160">
        <v>58011</v>
      </c>
      <c r="B160" t="s">
        <v>273</v>
      </c>
      <c r="C160">
        <v>170</v>
      </c>
      <c r="E160" s="71">
        <f t="shared" si="2"/>
        <v>274114.17000000022</v>
      </c>
      <c r="F160" t="s">
        <v>274</v>
      </c>
      <c r="G160" t="s">
        <v>57</v>
      </c>
    </row>
    <row r="161" spans="1:7" x14ac:dyDescent="0.3">
      <c r="A161">
        <v>58012</v>
      </c>
      <c r="B161" t="s">
        <v>275</v>
      </c>
      <c r="C161">
        <v>155.25</v>
      </c>
      <c r="E161" s="71">
        <f t="shared" si="2"/>
        <v>273958.92000000022</v>
      </c>
      <c r="F161" t="s">
        <v>276</v>
      </c>
      <c r="G161" t="s">
        <v>62</v>
      </c>
    </row>
    <row r="162" spans="1:7" x14ac:dyDescent="0.3">
      <c r="A162">
        <v>58013</v>
      </c>
      <c r="B162" t="s">
        <v>277</v>
      </c>
      <c r="C162">
        <v>1914.75</v>
      </c>
      <c r="E162" s="71">
        <f t="shared" si="2"/>
        <v>272044.17000000022</v>
      </c>
      <c r="F162" t="s">
        <v>278</v>
      </c>
      <c r="G162" t="s">
        <v>54</v>
      </c>
    </row>
    <row r="163" spans="1:7" x14ac:dyDescent="0.3">
      <c r="A163">
        <v>58014</v>
      </c>
      <c r="B163" t="s">
        <v>193</v>
      </c>
      <c r="C163">
        <v>249.45</v>
      </c>
      <c r="E163" s="71">
        <f t="shared" si="2"/>
        <v>271794.7200000002</v>
      </c>
      <c r="F163" t="s">
        <v>279</v>
      </c>
      <c r="G163" t="s">
        <v>54</v>
      </c>
    </row>
    <row r="164" spans="1:7" x14ac:dyDescent="0.3">
      <c r="A164">
        <v>58015</v>
      </c>
      <c r="B164" t="s">
        <v>96</v>
      </c>
      <c r="C164">
        <v>217.36</v>
      </c>
      <c r="E164" s="71">
        <f t="shared" si="2"/>
        <v>271577.36000000022</v>
      </c>
      <c r="F164" t="s">
        <v>280</v>
      </c>
      <c r="G164" t="s">
        <v>58</v>
      </c>
    </row>
    <row r="165" spans="1:7" x14ac:dyDescent="0.3">
      <c r="A165">
        <v>58016</v>
      </c>
      <c r="B165" t="s">
        <v>281</v>
      </c>
      <c r="C165">
        <v>300</v>
      </c>
      <c r="E165" s="71">
        <f t="shared" si="2"/>
        <v>271277.36000000022</v>
      </c>
      <c r="F165" t="s">
        <v>282</v>
      </c>
      <c r="G165" t="s">
        <v>128</v>
      </c>
    </row>
    <row r="166" spans="1:7" x14ac:dyDescent="0.3">
      <c r="A166">
        <v>58017</v>
      </c>
      <c r="B166" t="s">
        <v>283</v>
      </c>
      <c r="C166">
        <v>432.49</v>
      </c>
      <c r="E166" s="71">
        <f t="shared" si="2"/>
        <v>270844.87000000023</v>
      </c>
      <c r="F166" t="s">
        <v>284</v>
      </c>
      <c r="G166" t="s">
        <v>52</v>
      </c>
    </row>
    <row r="167" spans="1:7" x14ac:dyDescent="0.3">
      <c r="A167">
        <v>58018</v>
      </c>
      <c r="B167" t="s">
        <v>60</v>
      </c>
      <c r="C167">
        <v>304.5</v>
      </c>
      <c r="E167" s="71">
        <f t="shared" si="2"/>
        <v>270540.37000000023</v>
      </c>
      <c r="F167" t="s">
        <v>61</v>
      </c>
      <c r="G167" t="s">
        <v>61</v>
      </c>
    </row>
    <row r="168" spans="1:7" x14ac:dyDescent="0.3">
      <c r="A168">
        <v>58019</v>
      </c>
      <c r="B168" t="s">
        <v>129</v>
      </c>
      <c r="C168">
        <v>301.60000000000002</v>
      </c>
      <c r="E168" s="71">
        <f t="shared" si="2"/>
        <v>270238.77000000025</v>
      </c>
      <c r="F168" t="s">
        <v>61</v>
      </c>
      <c r="G168" t="s">
        <v>61</v>
      </c>
    </row>
    <row r="169" spans="1:7" x14ac:dyDescent="0.3">
      <c r="A169">
        <v>58020</v>
      </c>
      <c r="B169" t="s">
        <v>64</v>
      </c>
      <c r="C169">
        <v>891.46</v>
      </c>
      <c r="E169" s="71">
        <f t="shared" si="2"/>
        <v>269347.31000000023</v>
      </c>
      <c r="F169" t="s">
        <v>61</v>
      </c>
      <c r="G169" t="s">
        <v>61</v>
      </c>
    </row>
    <row r="170" spans="1:7" x14ac:dyDescent="0.3">
      <c r="A170">
        <v>58021</v>
      </c>
      <c r="B170" t="s">
        <v>114</v>
      </c>
      <c r="C170">
        <v>603.46</v>
      </c>
      <c r="E170" s="71">
        <f t="shared" si="2"/>
        <v>268743.85000000021</v>
      </c>
      <c r="F170" t="s">
        <v>61</v>
      </c>
      <c r="G170" t="s">
        <v>61</v>
      </c>
    </row>
    <row r="171" spans="1:7" x14ac:dyDescent="0.3">
      <c r="A171">
        <v>58022</v>
      </c>
      <c r="B171" t="s">
        <v>93</v>
      </c>
      <c r="C171">
        <v>567.46</v>
      </c>
      <c r="E171" s="71">
        <f t="shared" si="2"/>
        <v>268176.39000000019</v>
      </c>
      <c r="F171" t="s">
        <v>61</v>
      </c>
      <c r="G171" t="s">
        <v>61</v>
      </c>
    </row>
    <row r="172" spans="1:7" x14ac:dyDescent="0.3">
      <c r="A172">
        <v>58023</v>
      </c>
      <c r="B172" t="s">
        <v>106</v>
      </c>
      <c r="C172">
        <v>387.46</v>
      </c>
      <c r="E172" s="71">
        <f t="shared" si="2"/>
        <v>267788.93000000017</v>
      </c>
      <c r="F172" t="s">
        <v>61</v>
      </c>
      <c r="G172" t="s">
        <v>61</v>
      </c>
    </row>
    <row r="173" spans="1:7" x14ac:dyDescent="0.3">
      <c r="A173">
        <v>58024</v>
      </c>
      <c r="B173" t="s">
        <v>66</v>
      </c>
      <c r="C173">
        <v>603.46</v>
      </c>
      <c r="E173" s="71">
        <f t="shared" si="2"/>
        <v>267185.47000000015</v>
      </c>
      <c r="F173" t="s">
        <v>61</v>
      </c>
      <c r="G173" t="s">
        <v>61</v>
      </c>
    </row>
    <row r="174" spans="1:7" x14ac:dyDescent="0.3">
      <c r="A174">
        <v>58025</v>
      </c>
      <c r="B174" t="s">
        <v>69</v>
      </c>
      <c r="C174">
        <v>256.25</v>
      </c>
      <c r="E174" s="71">
        <f t="shared" si="2"/>
        <v>266929.22000000015</v>
      </c>
      <c r="F174" t="s">
        <v>61</v>
      </c>
      <c r="G174" t="s">
        <v>61</v>
      </c>
    </row>
    <row r="175" spans="1:7" x14ac:dyDescent="0.3">
      <c r="A175">
        <v>58026</v>
      </c>
      <c r="B175" t="s">
        <v>56</v>
      </c>
      <c r="C175">
        <v>348</v>
      </c>
      <c r="E175" s="71">
        <f t="shared" si="2"/>
        <v>266581.22000000015</v>
      </c>
      <c r="F175" t="s">
        <v>61</v>
      </c>
      <c r="G175" t="s">
        <v>61</v>
      </c>
    </row>
    <row r="176" spans="1:7" x14ac:dyDescent="0.3">
      <c r="A176">
        <v>58027</v>
      </c>
      <c r="B176" t="s">
        <v>72</v>
      </c>
      <c r="C176">
        <v>369.46</v>
      </c>
      <c r="E176" s="71">
        <f t="shared" si="2"/>
        <v>266211.76000000013</v>
      </c>
      <c r="F176" t="s">
        <v>61</v>
      </c>
      <c r="G176" t="s">
        <v>61</v>
      </c>
    </row>
    <row r="177" spans="1:7" x14ac:dyDescent="0.3">
      <c r="A177">
        <v>58028</v>
      </c>
      <c r="B177" t="s">
        <v>75</v>
      </c>
      <c r="C177">
        <v>575.49</v>
      </c>
      <c r="E177" s="71">
        <f t="shared" si="2"/>
        <v>265636.27000000014</v>
      </c>
      <c r="F177" t="s">
        <v>61</v>
      </c>
      <c r="G177" t="s">
        <v>61</v>
      </c>
    </row>
    <row r="178" spans="1:7" x14ac:dyDescent="0.3">
      <c r="A178">
        <v>58029</v>
      </c>
      <c r="B178" t="s">
        <v>76</v>
      </c>
      <c r="C178">
        <v>567.46</v>
      </c>
      <c r="E178" s="71">
        <f t="shared" si="2"/>
        <v>265068.81000000011</v>
      </c>
      <c r="F178" t="s">
        <v>61</v>
      </c>
      <c r="G178" t="s">
        <v>61</v>
      </c>
    </row>
    <row r="179" spans="1:7" x14ac:dyDescent="0.3">
      <c r="A179">
        <v>58030</v>
      </c>
      <c r="B179" t="s">
        <v>92</v>
      </c>
      <c r="C179">
        <v>304.5</v>
      </c>
      <c r="E179" s="71">
        <f t="shared" si="2"/>
        <v>264764.31000000011</v>
      </c>
      <c r="F179" t="s">
        <v>61</v>
      </c>
      <c r="G179" t="s">
        <v>61</v>
      </c>
    </row>
    <row r="180" spans="1:7" x14ac:dyDescent="0.3">
      <c r="A180">
        <v>58031</v>
      </c>
      <c r="B180" t="s">
        <v>77</v>
      </c>
      <c r="C180" s="3">
        <v>423.46</v>
      </c>
      <c r="E180" s="71">
        <f t="shared" si="2"/>
        <v>264340.85000000009</v>
      </c>
      <c r="F180" t="s">
        <v>61</v>
      </c>
      <c r="G180" t="s">
        <v>61</v>
      </c>
    </row>
    <row r="181" spans="1:7" x14ac:dyDescent="0.3">
      <c r="A181">
        <v>58032</v>
      </c>
      <c r="B181" t="s">
        <v>78</v>
      </c>
      <c r="C181" s="3">
        <v>348</v>
      </c>
      <c r="E181" s="71">
        <f t="shared" si="2"/>
        <v>263992.85000000009</v>
      </c>
      <c r="F181" t="s">
        <v>61</v>
      </c>
      <c r="G181" t="s">
        <v>61</v>
      </c>
    </row>
    <row r="182" spans="1:7" x14ac:dyDescent="0.3">
      <c r="A182">
        <v>58033</v>
      </c>
      <c r="B182" t="s">
        <v>91</v>
      </c>
      <c r="C182" s="3">
        <v>387.46</v>
      </c>
      <c r="E182" s="71">
        <f t="shared" si="2"/>
        <v>263605.39000000007</v>
      </c>
      <c r="F182" t="s">
        <v>61</v>
      </c>
      <c r="G182" t="s">
        <v>61</v>
      </c>
    </row>
    <row r="183" spans="1:7" x14ac:dyDescent="0.3">
      <c r="A183">
        <v>58034</v>
      </c>
      <c r="B183" t="s">
        <v>79</v>
      </c>
      <c r="C183" s="3">
        <v>567.46</v>
      </c>
      <c r="E183" s="71">
        <f t="shared" si="2"/>
        <v>263037.93000000005</v>
      </c>
      <c r="F183" t="s">
        <v>61</v>
      </c>
      <c r="G183" t="s">
        <v>61</v>
      </c>
    </row>
    <row r="184" spans="1:7" x14ac:dyDescent="0.3">
      <c r="A184">
        <v>58035</v>
      </c>
      <c r="B184" t="s">
        <v>80</v>
      </c>
      <c r="C184" s="3">
        <v>711.46</v>
      </c>
      <c r="E184" s="71">
        <f t="shared" si="2"/>
        <v>262326.47000000003</v>
      </c>
      <c r="F184" t="s">
        <v>61</v>
      </c>
      <c r="G184" t="s">
        <v>61</v>
      </c>
    </row>
    <row r="185" spans="1:7" x14ac:dyDescent="0.3">
      <c r="A185">
        <v>58036</v>
      </c>
      <c r="B185" t="s">
        <v>81</v>
      </c>
      <c r="C185" s="3">
        <v>495.46</v>
      </c>
      <c r="E185" s="71">
        <f t="shared" si="2"/>
        <v>261831.01000000004</v>
      </c>
      <c r="F185" t="s">
        <v>61</v>
      </c>
      <c r="G185" t="s">
        <v>61</v>
      </c>
    </row>
    <row r="186" spans="1:7" x14ac:dyDescent="0.3">
      <c r="A186">
        <v>58037</v>
      </c>
      <c r="B186" t="s">
        <v>82</v>
      </c>
      <c r="C186" s="3">
        <v>288</v>
      </c>
      <c r="E186" s="71">
        <f t="shared" si="2"/>
        <v>261543.01000000004</v>
      </c>
      <c r="F186" t="s">
        <v>61</v>
      </c>
      <c r="G186" t="s">
        <v>61</v>
      </c>
    </row>
    <row r="187" spans="1:7" x14ac:dyDescent="0.3">
      <c r="A187">
        <v>58038</v>
      </c>
      <c r="B187" t="s">
        <v>84</v>
      </c>
      <c r="C187" s="3">
        <v>387.46</v>
      </c>
      <c r="E187" s="71">
        <f t="shared" si="2"/>
        <v>261155.55000000005</v>
      </c>
      <c r="F187" t="s">
        <v>61</v>
      </c>
      <c r="G187" t="s">
        <v>61</v>
      </c>
    </row>
    <row r="188" spans="1:7" x14ac:dyDescent="0.3">
      <c r="A188">
        <v>58039</v>
      </c>
      <c r="B188" t="s">
        <v>97</v>
      </c>
      <c r="C188" s="3">
        <v>282.75</v>
      </c>
      <c r="E188" s="71">
        <f t="shared" si="2"/>
        <v>260872.80000000005</v>
      </c>
      <c r="F188" t="s">
        <v>61</v>
      </c>
      <c r="G188" t="s">
        <v>61</v>
      </c>
    </row>
    <row r="189" spans="1:7" x14ac:dyDescent="0.3">
      <c r="A189">
        <v>58040</v>
      </c>
      <c r="B189" t="s">
        <v>85</v>
      </c>
      <c r="C189" s="3">
        <v>783.46</v>
      </c>
      <c r="E189" s="71">
        <f t="shared" si="2"/>
        <v>260089.34000000005</v>
      </c>
      <c r="F189" t="s">
        <v>61</v>
      </c>
      <c r="G189" t="s">
        <v>61</v>
      </c>
    </row>
    <row r="190" spans="1:7" x14ac:dyDescent="0.3">
      <c r="A190">
        <v>58041</v>
      </c>
      <c r="B190" t="s">
        <v>89</v>
      </c>
      <c r="C190" s="3">
        <v>326.25</v>
      </c>
      <c r="E190" s="71">
        <f t="shared" si="2"/>
        <v>259763.09000000005</v>
      </c>
      <c r="F190" t="s">
        <v>61</v>
      </c>
      <c r="G190" t="s">
        <v>61</v>
      </c>
    </row>
    <row r="191" spans="1:7" x14ac:dyDescent="0.3">
      <c r="A191">
        <v>58042</v>
      </c>
      <c r="B191" t="s">
        <v>59</v>
      </c>
      <c r="C191" s="3">
        <v>348</v>
      </c>
      <c r="E191" s="71">
        <f t="shared" si="2"/>
        <v>259415.09000000005</v>
      </c>
      <c r="F191" t="s">
        <v>61</v>
      </c>
      <c r="G191" t="s">
        <v>61</v>
      </c>
    </row>
    <row r="192" spans="1:7" x14ac:dyDescent="0.3">
      <c r="A192">
        <v>58043</v>
      </c>
      <c r="B192" t="s">
        <v>86</v>
      </c>
      <c r="C192" s="3">
        <v>348</v>
      </c>
      <c r="E192" s="71">
        <f t="shared" si="2"/>
        <v>259067.09000000005</v>
      </c>
      <c r="F192" t="s">
        <v>61</v>
      </c>
      <c r="G192" t="s">
        <v>61</v>
      </c>
    </row>
    <row r="193" spans="1:7" x14ac:dyDescent="0.3">
      <c r="A193">
        <v>58044</v>
      </c>
      <c r="B193" t="s">
        <v>87</v>
      </c>
      <c r="C193" s="3">
        <v>282.75</v>
      </c>
      <c r="E193" s="71">
        <f t="shared" si="2"/>
        <v>258784.34000000005</v>
      </c>
      <c r="F193" t="s">
        <v>61</v>
      </c>
      <c r="G193" t="s">
        <v>61</v>
      </c>
    </row>
    <row r="194" spans="1:7" x14ac:dyDescent="0.3">
      <c r="A194">
        <v>58045</v>
      </c>
      <c r="B194" t="s">
        <v>88</v>
      </c>
      <c r="C194" s="3">
        <v>282.75</v>
      </c>
      <c r="E194" s="71">
        <f t="shared" si="2"/>
        <v>258501.59000000005</v>
      </c>
      <c r="F194" t="s">
        <v>61</v>
      </c>
      <c r="G194" t="s">
        <v>61</v>
      </c>
    </row>
    <row r="195" spans="1:7" x14ac:dyDescent="0.3">
      <c r="A195">
        <v>58046</v>
      </c>
      <c r="B195" t="s">
        <v>90</v>
      </c>
      <c r="C195" s="3">
        <v>423.46</v>
      </c>
      <c r="E195" s="71">
        <f t="shared" si="2"/>
        <v>258078.13000000006</v>
      </c>
      <c r="F195" t="s">
        <v>61</v>
      </c>
      <c r="G195" t="s">
        <v>61</v>
      </c>
    </row>
    <row r="196" spans="1:7" x14ac:dyDescent="0.3">
      <c r="A196">
        <v>58047</v>
      </c>
      <c r="B196" t="s">
        <v>50</v>
      </c>
      <c r="C196" s="3">
        <v>0</v>
      </c>
      <c r="E196" s="71">
        <f t="shared" si="2"/>
        <v>258078.13000000006</v>
      </c>
      <c r="F196" t="s">
        <v>61</v>
      </c>
      <c r="G196" t="s">
        <v>61</v>
      </c>
    </row>
    <row r="197" spans="1:7" x14ac:dyDescent="0.3">
      <c r="A197">
        <v>58048</v>
      </c>
      <c r="B197" t="s">
        <v>71</v>
      </c>
      <c r="C197" s="3">
        <v>140</v>
      </c>
      <c r="E197" s="71">
        <f t="shared" si="2"/>
        <v>257938.13000000006</v>
      </c>
      <c r="F197" t="s">
        <v>285</v>
      </c>
      <c r="G197" t="s">
        <v>61</v>
      </c>
    </row>
    <row r="198" spans="1:7" x14ac:dyDescent="0.3">
      <c r="A198">
        <v>58049</v>
      </c>
      <c r="B198" t="s">
        <v>74</v>
      </c>
      <c r="C198" s="3">
        <v>55.94</v>
      </c>
      <c r="E198" s="71">
        <f t="shared" si="2"/>
        <v>257882.19000000006</v>
      </c>
      <c r="F198" t="s">
        <v>286</v>
      </c>
      <c r="G198" t="s">
        <v>61</v>
      </c>
    </row>
    <row r="199" spans="1:7" x14ac:dyDescent="0.3">
      <c r="A199">
        <v>58050</v>
      </c>
      <c r="B199" t="s">
        <v>50</v>
      </c>
      <c r="C199" s="3">
        <v>0</v>
      </c>
      <c r="E199" s="71">
        <f t="shared" ref="E199:E212" si="3">+E198-C199+D199</f>
        <v>257882.19000000006</v>
      </c>
      <c r="F199" t="s">
        <v>50</v>
      </c>
      <c r="G199" t="s">
        <v>50</v>
      </c>
    </row>
    <row r="200" spans="1:7" x14ac:dyDescent="0.3">
      <c r="A200">
        <v>58051</v>
      </c>
      <c r="B200" t="s">
        <v>83</v>
      </c>
      <c r="C200" s="3">
        <v>60</v>
      </c>
      <c r="E200" s="71">
        <f t="shared" si="3"/>
        <v>257822.19000000006</v>
      </c>
      <c r="F200" t="s">
        <v>287</v>
      </c>
      <c r="G200" t="s">
        <v>61</v>
      </c>
    </row>
    <row r="201" spans="1:7" x14ac:dyDescent="0.3">
      <c r="A201">
        <v>58052</v>
      </c>
      <c r="B201" t="s">
        <v>50</v>
      </c>
      <c r="C201" s="3">
        <v>0</v>
      </c>
      <c r="E201" s="71">
        <f t="shared" si="3"/>
        <v>257822.19000000006</v>
      </c>
      <c r="F201" t="s">
        <v>50</v>
      </c>
      <c r="G201" t="s">
        <v>50</v>
      </c>
    </row>
    <row r="202" spans="1:7" x14ac:dyDescent="0.3">
      <c r="A202">
        <v>58053</v>
      </c>
      <c r="B202" t="s">
        <v>103</v>
      </c>
      <c r="C202" s="3">
        <v>10348.24</v>
      </c>
      <c r="E202" s="71">
        <f t="shared" si="3"/>
        <v>247473.95000000007</v>
      </c>
      <c r="F202" s="74" t="s">
        <v>288</v>
      </c>
      <c r="G202" t="s">
        <v>55</v>
      </c>
    </row>
    <row r="203" spans="1:7" x14ac:dyDescent="0.3">
      <c r="A203">
        <v>58054</v>
      </c>
      <c r="B203" t="s">
        <v>289</v>
      </c>
      <c r="C203" s="3">
        <v>93.15</v>
      </c>
      <c r="E203" s="71">
        <f t="shared" si="3"/>
        <v>247380.80000000008</v>
      </c>
      <c r="F203" t="s">
        <v>290</v>
      </c>
      <c r="G203" t="s">
        <v>62</v>
      </c>
    </row>
    <row r="204" spans="1:7" x14ac:dyDescent="0.3">
      <c r="A204">
        <v>58055</v>
      </c>
      <c r="B204" t="s">
        <v>291</v>
      </c>
      <c r="C204" s="3">
        <v>1000</v>
      </c>
      <c r="E204" s="71">
        <f t="shared" si="3"/>
        <v>246380.80000000008</v>
      </c>
      <c r="F204" t="s">
        <v>292</v>
      </c>
      <c r="G204" t="s">
        <v>54</v>
      </c>
    </row>
    <row r="205" spans="1:7" x14ac:dyDescent="0.3">
      <c r="A205">
        <v>58056</v>
      </c>
      <c r="B205" t="s">
        <v>293</v>
      </c>
      <c r="C205" s="3">
        <v>297</v>
      </c>
      <c r="E205" s="71">
        <f t="shared" si="3"/>
        <v>246083.80000000008</v>
      </c>
      <c r="F205" t="s">
        <v>294</v>
      </c>
      <c r="G205" t="s">
        <v>54</v>
      </c>
    </row>
    <row r="206" spans="1:7" x14ac:dyDescent="0.3">
      <c r="A206">
        <v>58057</v>
      </c>
      <c r="B206" t="s">
        <v>295</v>
      </c>
      <c r="C206" s="3">
        <v>1000</v>
      </c>
      <c r="E206" s="71">
        <f t="shared" si="3"/>
        <v>245083.80000000008</v>
      </c>
      <c r="F206" t="s">
        <v>296</v>
      </c>
      <c r="G206" t="s">
        <v>57</v>
      </c>
    </row>
    <row r="207" spans="1:7" x14ac:dyDescent="0.3">
      <c r="A207">
        <v>58058</v>
      </c>
      <c r="B207" t="s">
        <v>237</v>
      </c>
      <c r="C207" s="3">
        <v>408.82</v>
      </c>
      <c r="E207" s="71">
        <f t="shared" si="3"/>
        <v>244674.98000000007</v>
      </c>
      <c r="F207" t="s">
        <v>297</v>
      </c>
      <c r="G207" t="s">
        <v>57</v>
      </c>
    </row>
    <row r="208" spans="1:7" x14ac:dyDescent="0.3">
      <c r="B208" t="s">
        <v>118</v>
      </c>
      <c r="C208" s="3">
        <v>99</v>
      </c>
      <c r="E208" s="71">
        <f t="shared" si="3"/>
        <v>244575.98000000007</v>
      </c>
      <c r="F208" t="s">
        <v>118</v>
      </c>
      <c r="G208" t="s">
        <v>118</v>
      </c>
    </row>
    <row r="209" spans="2:7" x14ac:dyDescent="0.3">
      <c r="B209" t="s">
        <v>298</v>
      </c>
      <c r="D209">
        <v>3.6</v>
      </c>
      <c r="E209" s="71">
        <f t="shared" si="3"/>
        <v>244579.58000000007</v>
      </c>
      <c r="F209" t="s">
        <v>302</v>
      </c>
      <c r="G209" t="s">
        <v>49</v>
      </c>
    </row>
    <row r="210" spans="2:7" x14ac:dyDescent="0.3">
      <c r="B210" t="s">
        <v>299</v>
      </c>
      <c r="D210">
        <v>2144.4499999999998</v>
      </c>
      <c r="E210" s="71">
        <f t="shared" si="3"/>
        <v>246724.03000000009</v>
      </c>
      <c r="F210" t="s">
        <v>303</v>
      </c>
      <c r="G210" t="s">
        <v>49</v>
      </c>
    </row>
    <row r="211" spans="2:7" x14ac:dyDescent="0.3">
      <c r="B211" t="s">
        <v>300</v>
      </c>
      <c r="D211">
        <v>30.76</v>
      </c>
      <c r="E211" s="71">
        <f t="shared" si="3"/>
        <v>246754.7900000001</v>
      </c>
      <c r="F211" t="s">
        <v>304</v>
      </c>
      <c r="G211" t="s">
        <v>49</v>
      </c>
    </row>
    <row r="212" spans="2:7" x14ac:dyDescent="0.3">
      <c r="B212" t="s">
        <v>301</v>
      </c>
      <c r="D212">
        <v>0.51</v>
      </c>
      <c r="E212" s="71">
        <f t="shared" si="3"/>
        <v>246755.3000000001</v>
      </c>
      <c r="F212" t="s">
        <v>305</v>
      </c>
      <c r="G212" t="s">
        <v>49</v>
      </c>
    </row>
    <row r="213" spans="2:7" x14ac:dyDescent="0.3">
      <c r="C213" s="3"/>
      <c r="E213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USER</dc:creator>
  <cp:lastModifiedBy>ivan Argote</cp:lastModifiedBy>
  <dcterms:created xsi:type="dcterms:W3CDTF">2025-03-10T17:05:11Z</dcterms:created>
  <dcterms:modified xsi:type="dcterms:W3CDTF">2025-04-16T17:17:08Z</dcterms:modified>
</cp:coreProperties>
</file>