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work\Docs\Reportes\transparencia 2026\enero\ingresos\"/>
    </mc:Choice>
  </mc:AlternateContent>
  <xr:revisionPtr revIDLastSave="0" documentId="8_{C45A828B-7895-413E-A6E5-9F05D0BCD8BE}" xr6:coauthVersionLast="47" xr6:coauthVersionMax="47" xr10:uidLastSave="{00000000-0000-0000-0000-000000000000}"/>
  <bookViews>
    <workbookView xWindow="28680" yWindow="2040" windowWidth="20730" windowHeight="11040" xr2:uid="{C7D5C038-F1E9-4804-86A4-A26C5CED9A1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I78" i="1"/>
  <c r="I77" i="1" s="1"/>
  <c r="H78" i="1"/>
  <c r="H77" i="1" s="1"/>
  <c r="G78" i="1"/>
  <c r="G77" i="1" s="1"/>
  <c r="F78" i="1"/>
  <c r="F77" i="1" s="1"/>
  <c r="E77" i="1" s="1"/>
  <c r="E78" i="1"/>
  <c r="J77" i="1"/>
  <c r="E76" i="1"/>
  <c r="E75" i="1"/>
  <c r="J74" i="1"/>
  <c r="I74" i="1"/>
  <c r="H74" i="1"/>
  <c r="G74" i="1"/>
  <c r="E74" i="1" s="1"/>
  <c r="F74" i="1"/>
  <c r="E73" i="1"/>
  <c r="E72" i="1"/>
  <c r="E71" i="1"/>
  <c r="E70" i="1"/>
  <c r="E69" i="1"/>
  <c r="E68" i="1"/>
  <c r="E67" i="1"/>
  <c r="E66" i="1"/>
  <c r="F65" i="1"/>
  <c r="E65" i="1"/>
  <c r="E64" i="1"/>
  <c r="E63" i="1"/>
  <c r="J62" i="1"/>
  <c r="I62" i="1"/>
  <c r="H62" i="1"/>
  <c r="G62" i="1" s="1"/>
  <c r="F61" i="1"/>
  <c r="E61" i="1"/>
  <c r="E60" i="1"/>
  <c r="E59" i="1"/>
  <c r="H58" i="1"/>
  <c r="G58" i="1"/>
  <c r="E58" i="1" s="1"/>
  <c r="F58" i="1"/>
  <c r="J57" i="1"/>
  <c r="I57" i="1"/>
  <c r="H57" i="1"/>
  <c r="E55" i="1"/>
  <c r="E53" i="1"/>
  <c r="E52" i="1"/>
  <c r="E51" i="1"/>
  <c r="E50" i="1"/>
  <c r="E49" i="1"/>
  <c r="J48" i="1"/>
  <c r="I48" i="1"/>
  <c r="H48" i="1"/>
  <c r="G48" i="1"/>
  <c r="F48" i="1"/>
  <c r="E48" i="1"/>
  <c r="E45" i="1"/>
  <c r="J42" i="1"/>
  <c r="E42" i="1" s="1"/>
  <c r="I42" i="1"/>
  <c r="H42" i="1"/>
  <c r="G42" i="1"/>
  <c r="F42" i="1"/>
  <c r="E41" i="1"/>
  <c r="E40" i="1"/>
  <c r="E39" i="1"/>
  <c r="E38" i="1"/>
  <c r="E37" i="1"/>
  <c r="E36" i="1"/>
  <c r="J35" i="1"/>
  <c r="E35" i="1" s="1"/>
  <c r="I35" i="1"/>
  <c r="H35" i="1"/>
  <c r="G35" i="1"/>
  <c r="F35" i="1"/>
  <c r="J34" i="1"/>
  <c r="I34" i="1"/>
  <c r="H34" i="1"/>
  <c r="G34" i="1"/>
  <c r="F34" i="1"/>
  <c r="E34" i="1"/>
  <c r="J33" i="1"/>
  <c r="H33" i="1" s="1"/>
  <c r="G33" i="1" s="1"/>
  <c r="F33" i="1" s="1"/>
  <c r="E33" i="1" s="1"/>
  <c r="I33" i="1"/>
  <c r="J32" i="1"/>
  <c r="I32" i="1"/>
  <c r="H32" i="1"/>
  <c r="G32" i="1"/>
  <c r="F32" i="1"/>
  <c r="E32" i="1"/>
  <c r="J31" i="1"/>
  <c r="H31" i="1" s="1"/>
  <c r="G31" i="1" s="1"/>
  <c r="F31" i="1" s="1"/>
  <c r="E31" i="1" s="1"/>
  <c r="I31" i="1"/>
  <c r="J30" i="1"/>
  <c r="I30" i="1"/>
  <c r="I28" i="1" s="1"/>
  <c r="H30" i="1"/>
  <c r="G30" i="1"/>
  <c r="F30" i="1"/>
  <c r="E30" i="1" s="1"/>
  <c r="J29" i="1"/>
  <c r="H29" i="1" s="1"/>
  <c r="I29" i="1"/>
  <c r="E27" i="1"/>
  <c r="E26" i="1"/>
  <c r="E25" i="1"/>
  <c r="E24" i="1"/>
  <c r="E23" i="1"/>
  <c r="J22" i="1"/>
  <c r="I22" i="1"/>
  <c r="H22" i="1"/>
  <c r="G22" i="1"/>
  <c r="F22" i="1"/>
  <c r="E22" i="1"/>
  <c r="E21" i="1"/>
  <c r="E20" i="1"/>
  <c r="E19" i="1"/>
  <c r="E18" i="1"/>
  <c r="E17" i="1"/>
  <c r="E16" i="1"/>
  <c r="E15" i="1"/>
  <c r="E14" i="1"/>
  <c r="E13" i="1"/>
  <c r="E12" i="1"/>
  <c r="J11" i="1"/>
  <c r="I11" i="1"/>
  <c r="I10" i="1" s="1"/>
  <c r="H11" i="1"/>
  <c r="G11" i="1"/>
  <c r="F11" i="1"/>
  <c r="E11" i="1" s="1"/>
  <c r="J8" i="1"/>
  <c r="I8" i="1"/>
  <c r="I80" i="1" s="1"/>
  <c r="H8" i="1"/>
  <c r="G8" i="1"/>
  <c r="E7" i="1"/>
  <c r="E6" i="1"/>
  <c r="E5" i="1"/>
  <c r="E4" i="1"/>
  <c r="I3" i="1"/>
  <c r="H3" i="1"/>
  <c r="G3" i="1"/>
  <c r="F3" i="1"/>
  <c r="F8" i="1" s="1"/>
  <c r="E3" i="1"/>
  <c r="E2" i="1"/>
  <c r="E8" i="1" s="1"/>
  <c r="F57" i="1" l="1"/>
  <c r="E57" i="1" s="1"/>
  <c r="G29" i="1"/>
  <c r="H28" i="1"/>
  <c r="H10" i="1" s="1"/>
  <c r="H80" i="1" s="1"/>
  <c r="J10" i="1"/>
  <c r="J80" i="1" s="1"/>
  <c r="F62" i="1"/>
  <c r="E62" i="1" s="1"/>
  <c r="G57" i="1"/>
  <c r="J28" i="1"/>
  <c r="F29" i="1" l="1"/>
  <c r="G28" i="1"/>
  <c r="G10" i="1" s="1"/>
  <c r="G80" i="1" s="1"/>
  <c r="E29" i="1" l="1"/>
  <c r="F28" i="1"/>
  <c r="E28" i="1" l="1"/>
  <c r="E10" i="1" s="1"/>
  <c r="E80" i="1" s="1"/>
  <c r="F10" i="1"/>
  <c r="F80" i="1" s="1"/>
</calcChain>
</file>

<file path=xl/sharedStrings.xml><?xml version="1.0" encoding="utf-8"?>
<sst xmlns="http://schemas.openxmlformats.org/spreadsheetml/2006/main" count="82" uniqueCount="57">
  <si>
    <t>CONSOLIDADO</t>
  </si>
  <si>
    <t>Funcioniamiento</t>
  </si>
  <si>
    <t>Inversion</t>
  </si>
  <si>
    <t>Auto gestión</t>
  </si>
  <si>
    <t>Planilla</t>
  </si>
  <si>
    <t>PIOPS</t>
  </si>
  <si>
    <t>Saldo Inicial</t>
  </si>
  <si>
    <t xml:space="preserve">INGRESOS </t>
  </si>
  <si>
    <t xml:space="preserve">Ingresos  </t>
  </si>
  <si>
    <t>Otros Ingresos</t>
  </si>
  <si>
    <t>Traspaso</t>
  </si>
  <si>
    <t>Anulacion de cheques</t>
  </si>
  <si>
    <t xml:space="preserve">Total de Ingresos </t>
  </si>
  <si>
    <t>GASTOS  OPERATIVOS X INSTALACIONES</t>
  </si>
  <si>
    <t>1. Oficinas Administrativas</t>
  </si>
  <si>
    <t>Cable &amp; Wireless</t>
  </si>
  <si>
    <t>Ensa</t>
  </si>
  <si>
    <t>Centro de copiado</t>
  </si>
  <si>
    <t>Arreglo de pago de Luz</t>
  </si>
  <si>
    <t>Idaan</t>
  </si>
  <si>
    <t>Internet UFINET</t>
  </si>
  <si>
    <t>Celular</t>
  </si>
  <si>
    <t>Caja de Seguro Social</t>
  </si>
  <si>
    <t>2. Gimansio Municipal Panama Viejo</t>
  </si>
  <si>
    <t>Internet</t>
  </si>
  <si>
    <t>3. Centro Integral PL</t>
  </si>
  <si>
    <t>Eco Waste</t>
  </si>
  <si>
    <t>4.Centro Integral Panama Viejo</t>
  </si>
  <si>
    <t>5. Barriada Morelos Cancha Sintetica</t>
  </si>
  <si>
    <t>6. Centro Integral Nuevo Reparto Panama</t>
  </si>
  <si>
    <t>7. Altos del Romeral (atrás de plaza carolina garita policia)</t>
  </si>
  <si>
    <t>8. Altos de Romeral Bilbao cuadro en el parque</t>
  </si>
  <si>
    <t>9.  Chanis principal camara (isletadel romeral al lado m/s altos D)</t>
  </si>
  <si>
    <t>10. Petroleos Delta</t>
  </si>
  <si>
    <t>11. Pagos Cuentas por Pagar/Otros</t>
  </si>
  <si>
    <t>Compras Operaciones</t>
  </si>
  <si>
    <t>Actividades Recreativas/Deporte</t>
  </si>
  <si>
    <t>Donacion Deporte</t>
  </si>
  <si>
    <t>Compras Deporte/ Infraestructura/ Instructores</t>
  </si>
  <si>
    <t>Talleres Educativos</t>
  </si>
  <si>
    <t>Donacion social</t>
  </si>
  <si>
    <t>Actividades Social</t>
  </si>
  <si>
    <t>Actividades / Compras Cultura</t>
  </si>
  <si>
    <t>Despacho</t>
  </si>
  <si>
    <t>Ambiente</t>
  </si>
  <si>
    <t>Panama Viejo Vive 506</t>
  </si>
  <si>
    <t>Compras Informatica/ comunicación</t>
  </si>
  <si>
    <t>Compras RH, Contabilidad</t>
  </si>
  <si>
    <t>CARGOS BANCARIOS</t>
  </si>
  <si>
    <t>CAJA MENUDA</t>
  </si>
  <si>
    <t>12.  Salud y Bienestar</t>
  </si>
  <si>
    <t>Centro Integrales</t>
  </si>
  <si>
    <t>Arca</t>
  </si>
  <si>
    <t>13.  Proyectos Especiales</t>
  </si>
  <si>
    <t>Educación</t>
  </si>
  <si>
    <t>AREAS VERDES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</si>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</sst>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3F4F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43" fontId="2" fillId="2" borderId="0" xfId="1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164" fontId="2" fillId="3" borderId="4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left"/>
    </xf>
    <xf numFmtId="164" fontId="0" fillId="2" borderId="4" xfId="1" applyNumberFormat="1" applyFont="1" applyFill="1" applyBorder="1" applyAlignment="1">
      <alignment horizontal="center"/>
    </xf>
    <xf numFmtId="43" fontId="0" fillId="2" borderId="4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left"/>
    </xf>
    <xf numFmtId="164" fontId="2" fillId="4" borderId="4" xfId="1" applyNumberFormat="1" applyFont="1" applyFill="1" applyBorder="1" applyAlignment="1">
      <alignment horizontal="left"/>
    </xf>
    <xf numFmtId="0" fontId="0" fillId="5" borderId="0" xfId="0" applyFill="1"/>
    <xf numFmtId="43" fontId="0" fillId="5" borderId="0" xfId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164" fontId="2" fillId="6" borderId="4" xfId="1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right"/>
    </xf>
    <xf numFmtId="164" fontId="0" fillId="2" borderId="4" xfId="1" applyNumberFormat="1" applyFont="1" applyFill="1" applyBorder="1" applyAlignment="1">
      <alignment horizontal="right"/>
    </xf>
    <xf numFmtId="164" fontId="2" fillId="6" borderId="4" xfId="1" applyNumberFormat="1" applyFont="1" applyFill="1" applyBorder="1" applyAlignment="1">
      <alignment horizontal="left"/>
    </xf>
    <xf numFmtId="43" fontId="2" fillId="6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left"/>
    </xf>
    <xf numFmtId="164" fontId="2" fillId="6" borderId="4" xfId="0" applyNumberFormat="1" applyFont="1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1" fillId="2" borderId="4" xfId="1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9201-80DE-4305-9DF9-6CAE6AD07DB3}">
  <dimension ref="A1:J81"/>
  <sheetViews>
    <sheetView tabSelected="1" topLeftCell="A73" workbookViewId="0">
      <selection sqref="A1:J81"/>
    </sheetView>
  </sheetViews>
  <sheetFormatPr baseColWidth="10" defaultRowHeight="15" x14ac:dyDescent="0.25"/>
  <sheetData>
    <row r="1" spans="1:10" x14ac:dyDescent="0.25">
      <c r="A1" s="1"/>
      <c r="B1" s="1"/>
      <c r="C1" s="1"/>
      <c r="D1" s="1"/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</row>
    <row r="2" spans="1:10" x14ac:dyDescent="0.25">
      <c r="A2" s="3" t="s">
        <v>6</v>
      </c>
      <c r="B2" s="4"/>
      <c r="C2" s="5"/>
      <c r="D2" s="6"/>
      <c r="E2" s="7">
        <f>SUM(F2:J2)</f>
        <v>296120.86</v>
      </c>
      <c r="F2" s="7">
        <v>640.92999999999995</v>
      </c>
      <c r="G2" s="7">
        <v>5815.96</v>
      </c>
      <c r="H2" s="7">
        <v>3374.43</v>
      </c>
      <c r="I2" s="7">
        <v>546.54</v>
      </c>
      <c r="J2" s="7">
        <v>285743</v>
      </c>
    </row>
    <row r="3" spans="1:10" x14ac:dyDescent="0.25">
      <c r="A3" s="3" t="s">
        <v>7</v>
      </c>
      <c r="B3" s="4"/>
      <c r="C3" s="5"/>
      <c r="D3" s="6"/>
      <c r="E3" s="7">
        <f>SUM(F3:J3)</f>
        <v>107920.7</v>
      </c>
      <c r="F3" s="7">
        <f>SUM(F4:F7)</f>
        <v>76403.59</v>
      </c>
      <c r="G3" s="7">
        <f>SUM(G4:G7)</f>
        <v>30.52</v>
      </c>
      <c r="H3" s="7">
        <f>SUM(H4:H7)</f>
        <v>4486.59</v>
      </c>
      <c r="I3" s="7">
        <f>SUM(I4:I7)</f>
        <v>27000</v>
      </c>
      <c r="J3" s="7">
        <v>0</v>
      </c>
    </row>
    <row r="4" spans="1:10" x14ac:dyDescent="0.25">
      <c r="A4" s="8" t="s">
        <v>8</v>
      </c>
      <c r="B4" s="9"/>
      <c r="C4" s="10"/>
      <c r="D4" s="11"/>
      <c r="E4" s="12">
        <f>SUM(F4:J4)</f>
        <v>70541.59</v>
      </c>
      <c r="F4" s="12">
        <v>65975</v>
      </c>
      <c r="G4" s="12">
        <v>0</v>
      </c>
      <c r="H4" s="13">
        <v>4566.59</v>
      </c>
      <c r="I4" s="13">
        <v>0</v>
      </c>
      <c r="J4" s="14">
        <v>0</v>
      </c>
    </row>
    <row r="5" spans="1:10" x14ac:dyDescent="0.25">
      <c r="A5" s="8" t="s">
        <v>9</v>
      </c>
      <c r="B5" s="9"/>
      <c r="C5" s="10"/>
      <c r="D5" s="11"/>
      <c r="E5" s="12">
        <f t="shared" ref="E5:E7" si="0">SUM(F5:J5)</f>
        <v>30.52</v>
      </c>
      <c r="F5" s="12">
        <v>0</v>
      </c>
      <c r="G5" s="12">
        <v>30.52</v>
      </c>
      <c r="H5" s="14">
        <v>0</v>
      </c>
      <c r="I5" s="14">
        <v>0</v>
      </c>
      <c r="J5" s="14">
        <v>0</v>
      </c>
    </row>
    <row r="6" spans="1:10" x14ac:dyDescent="0.25">
      <c r="A6" s="8" t="s">
        <v>10</v>
      </c>
      <c r="B6" s="9"/>
      <c r="C6" s="10"/>
      <c r="D6" s="11"/>
      <c r="E6" s="12">
        <f t="shared" si="0"/>
        <v>37428.589999999997</v>
      </c>
      <c r="F6" s="12">
        <v>10428.59</v>
      </c>
      <c r="G6" s="12">
        <v>0</v>
      </c>
      <c r="H6" s="14">
        <v>0</v>
      </c>
      <c r="I6" s="12">
        <v>27000</v>
      </c>
      <c r="J6" s="14">
        <v>0</v>
      </c>
    </row>
    <row r="7" spans="1:10" x14ac:dyDescent="0.25">
      <c r="A7" s="8" t="s">
        <v>11</v>
      </c>
      <c r="B7" s="9"/>
      <c r="C7" s="10"/>
      <c r="D7" s="11"/>
      <c r="E7" s="12">
        <f t="shared" si="0"/>
        <v>-80</v>
      </c>
      <c r="F7" s="12"/>
      <c r="G7" s="12">
        <v>0</v>
      </c>
      <c r="H7" s="12">
        <v>-80</v>
      </c>
      <c r="I7" s="12">
        <v>0</v>
      </c>
      <c r="J7" s="14">
        <v>0</v>
      </c>
    </row>
    <row r="8" spans="1:10" x14ac:dyDescent="0.25">
      <c r="A8" s="15" t="s">
        <v>12</v>
      </c>
      <c r="B8" s="16"/>
      <c r="C8" s="17"/>
      <c r="D8" s="18"/>
      <c r="E8" s="19">
        <f t="shared" ref="E8:J8" si="1">SUM(E2:E3)</f>
        <v>404041.56</v>
      </c>
      <c r="F8" s="19">
        <f t="shared" si="1"/>
        <v>77044.51999999999</v>
      </c>
      <c r="G8" s="19">
        <f t="shared" si="1"/>
        <v>5846.4800000000005</v>
      </c>
      <c r="H8" s="19">
        <f t="shared" si="1"/>
        <v>7861.02</v>
      </c>
      <c r="I8" s="19">
        <f t="shared" si="1"/>
        <v>27546.54</v>
      </c>
      <c r="J8" s="19">
        <f t="shared" si="1"/>
        <v>285743</v>
      </c>
    </row>
    <row r="9" spans="1:10" x14ac:dyDescent="0.25">
      <c r="A9" s="20"/>
      <c r="B9" s="20"/>
      <c r="C9" s="20"/>
      <c r="D9" s="20"/>
      <c r="E9" s="21"/>
      <c r="F9" s="21"/>
      <c r="G9" s="21"/>
      <c r="H9" s="21"/>
      <c r="I9" s="21"/>
      <c r="J9" s="21"/>
    </row>
    <row r="10" spans="1:10" x14ac:dyDescent="0.25">
      <c r="A10" s="22" t="s">
        <v>13</v>
      </c>
      <c r="B10" s="23"/>
      <c r="C10" s="24"/>
      <c r="D10" s="11"/>
      <c r="E10" s="25">
        <f>+E11+E22+E28+E35+E42+E48+E51+E52+E53+E55+E57+E74+E77</f>
        <v>128296.23999999998</v>
      </c>
      <c r="F10" s="25">
        <f>+F11+F22+F28+F35+F42+F48+F51+F52+F53+F57+F74+F77+F55</f>
        <v>84873.53</v>
      </c>
      <c r="G10" s="25">
        <f>+G11+G22+G28+G35+G42+G48+G51+G52+G53+G57+G74+G77+G55</f>
        <v>6607.73</v>
      </c>
      <c r="H10" s="25">
        <f>+H11+H22+H28+H35+H42+H48+H51+H52+H53+H57+H74+H77</f>
        <v>3541.28</v>
      </c>
      <c r="I10" s="25">
        <f>+I11+I22+I28+I35+I42+I48+I51+I52+I53+I57+I74+I77</f>
        <v>21611.03</v>
      </c>
      <c r="J10" s="25">
        <f>+J11+J22+J28+J35+J42+J48+J51+J52+J53+J57+J74+J77</f>
        <v>11662.67</v>
      </c>
    </row>
    <row r="11" spans="1:10" x14ac:dyDescent="0.25">
      <c r="A11" s="26" t="s">
        <v>14</v>
      </c>
      <c r="B11" s="27"/>
      <c r="C11" s="28"/>
      <c r="D11" s="29"/>
      <c r="E11" s="30">
        <f>SUM(F11:J11)</f>
        <v>79262.409999999989</v>
      </c>
      <c r="F11" s="30">
        <f>SUM(F12:F21)</f>
        <v>54659.38</v>
      </c>
      <c r="G11" s="30">
        <f>SUM(G12:G21)</f>
        <v>963.7</v>
      </c>
      <c r="H11" s="30">
        <f>SUM(H12:H21)</f>
        <v>0</v>
      </c>
      <c r="I11" s="30">
        <f>SUM(I12:I21)</f>
        <v>21611.03</v>
      </c>
      <c r="J11" s="30">
        <f>SUM(J12:J20)</f>
        <v>2028.3</v>
      </c>
    </row>
    <row r="12" spans="1:10" x14ac:dyDescent="0.25">
      <c r="A12" s="8" t="s">
        <v>15</v>
      </c>
      <c r="B12" s="9"/>
      <c r="C12" s="10"/>
      <c r="D12" s="11"/>
      <c r="E12" s="13">
        <f>SUM(F12:J12)</f>
        <v>32.78</v>
      </c>
      <c r="F12" s="13">
        <v>32.78</v>
      </c>
      <c r="G12" s="13">
        <v>0</v>
      </c>
      <c r="H12" s="13">
        <v>0</v>
      </c>
      <c r="I12" s="13"/>
      <c r="J12" s="13">
        <v>0</v>
      </c>
    </row>
    <row r="13" spans="1:10" x14ac:dyDescent="0.25">
      <c r="A13" s="8" t="s">
        <v>16</v>
      </c>
      <c r="B13" s="9"/>
      <c r="C13" s="10"/>
      <c r="D13" s="11"/>
      <c r="E13" s="13">
        <f t="shared" ref="E13:E15" si="2">SUM(F13:J13)</f>
        <v>0</v>
      </c>
      <c r="F13" s="13">
        <v>0</v>
      </c>
      <c r="G13" s="13">
        <v>0</v>
      </c>
      <c r="H13" s="13">
        <v>0</v>
      </c>
      <c r="I13" s="13"/>
      <c r="J13" s="13">
        <v>0</v>
      </c>
    </row>
    <row r="14" spans="1:10" x14ac:dyDescent="0.25">
      <c r="A14" s="8" t="s">
        <v>17</v>
      </c>
      <c r="B14" s="9"/>
      <c r="C14" s="10"/>
      <c r="D14" s="11"/>
      <c r="E14" s="13">
        <f t="shared" si="2"/>
        <v>0</v>
      </c>
      <c r="F14" s="13">
        <v>0</v>
      </c>
      <c r="G14" s="13">
        <v>0</v>
      </c>
      <c r="H14" s="13">
        <v>0</v>
      </c>
      <c r="I14" s="13"/>
      <c r="J14" s="13">
        <v>0</v>
      </c>
    </row>
    <row r="15" spans="1:10" x14ac:dyDescent="0.25">
      <c r="A15" s="8" t="s">
        <v>18</v>
      </c>
      <c r="B15" s="9"/>
      <c r="C15" s="10"/>
      <c r="D15" s="11"/>
      <c r="E15" s="13">
        <f t="shared" si="2"/>
        <v>0</v>
      </c>
      <c r="F15" s="31">
        <v>0</v>
      </c>
      <c r="G15" s="13">
        <v>0</v>
      </c>
      <c r="H15" s="13">
        <v>0</v>
      </c>
      <c r="I15" s="13"/>
      <c r="J15" s="13">
        <v>0</v>
      </c>
    </row>
    <row r="16" spans="1:10" x14ac:dyDescent="0.25">
      <c r="A16" s="8" t="s">
        <v>19</v>
      </c>
      <c r="B16" s="9"/>
      <c r="C16" s="10"/>
      <c r="D16" s="11"/>
      <c r="E16" s="13">
        <f>SUM(F16:J16)</f>
        <v>0</v>
      </c>
      <c r="F16" s="31">
        <v>0</v>
      </c>
      <c r="G16" s="13">
        <v>0</v>
      </c>
      <c r="H16" s="13">
        <v>0</v>
      </c>
      <c r="I16" s="13"/>
      <c r="J16" s="13">
        <v>0</v>
      </c>
    </row>
    <row r="17" spans="1:10" x14ac:dyDescent="0.25">
      <c r="A17" s="8" t="s">
        <v>20</v>
      </c>
      <c r="B17" s="9"/>
      <c r="C17" s="10"/>
      <c r="D17" s="11"/>
      <c r="E17" s="13">
        <f t="shared" ref="E17:E21" si="3">SUM(F17:J17)</f>
        <v>0</v>
      </c>
      <c r="F17" s="31">
        <v>0</v>
      </c>
      <c r="G17" s="13">
        <v>0</v>
      </c>
      <c r="H17" s="13">
        <v>0</v>
      </c>
      <c r="I17" s="13"/>
      <c r="J17" s="13">
        <v>0</v>
      </c>
    </row>
    <row r="18" spans="1:10" x14ac:dyDescent="0.25">
      <c r="A18" s="8" t="s">
        <v>21</v>
      </c>
      <c r="B18" s="9"/>
      <c r="C18" s="10"/>
      <c r="D18" s="11"/>
      <c r="E18" s="13">
        <f t="shared" si="3"/>
        <v>514.95000000000005</v>
      </c>
      <c r="F18" s="13">
        <v>514.95000000000005</v>
      </c>
      <c r="G18" s="13">
        <v>0</v>
      </c>
      <c r="H18" s="13">
        <v>0</v>
      </c>
      <c r="I18" s="13"/>
      <c r="J18" s="13">
        <v>0</v>
      </c>
    </row>
    <row r="19" spans="1:10" x14ac:dyDescent="0.25">
      <c r="A19" s="8" t="s">
        <v>4</v>
      </c>
      <c r="B19" s="9"/>
      <c r="C19" s="10"/>
      <c r="D19" s="11"/>
      <c r="E19" s="13">
        <f t="shared" si="3"/>
        <v>25696.329999999998</v>
      </c>
      <c r="F19" s="13">
        <v>11521.89</v>
      </c>
      <c r="G19" s="13">
        <v>963.7</v>
      </c>
      <c r="H19" s="13">
        <v>0</v>
      </c>
      <c r="I19" s="13">
        <v>11182.44</v>
      </c>
      <c r="J19" s="13">
        <v>2028.3</v>
      </c>
    </row>
    <row r="20" spans="1:10" x14ac:dyDescent="0.25">
      <c r="A20" s="8" t="s">
        <v>22</v>
      </c>
      <c r="B20" s="9"/>
      <c r="C20" s="10"/>
      <c r="D20" s="11"/>
      <c r="E20" s="13">
        <f t="shared" si="3"/>
        <v>15589.76</v>
      </c>
      <c r="F20" s="13">
        <v>15589.76</v>
      </c>
      <c r="G20" s="13">
        <v>0</v>
      </c>
      <c r="H20" s="13">
        <v>0</v>
      </c>
      <c r="I20" s="13"/>
      <c r="J20" s="13">
        <v>0</v>
      </c>
    </row>
    <row r="21" spans="1:10" x14ac:dyDescent="0.25">
      <c r="A21" s="8" t="s">
        <v>10</v>
      </c>
      <c r="B21" s="9"/>
      <c r="C21" s="10"/>
      <c r="D21" s="11"/>
      <c r="E21" s="13">
        <f t="shared" si="3"/>
        <v>37428.589999999997</v>
      </c>
      <c r="F21" s="31">
        <v>27000</v>
      </c>
      <c r="G21" s="13">
        <v>0</v>
      </c>
      <c r="H21" s="13">
        <v>0</v>
      </c>
      <c r="I21" s="13">
        <v>10428.59</v>
      </c>
      <c r="J21" s="13">
        <v>0</v>
      </c>
    </row>
    <row r="22" spans="1:10" x14ac:dyDescent="0.25">
      <c r="A22" s="26" t="s">
        <v>23</v>
      </c>
      <c r="B22" s="27"/>
      <c r="C22" s="28"/>
      <c r="D22" s="29"/>
      <c r="E22" s="30">
        <f>SUM(F22:J22)</f>
        <v>0</v>
      </c>
      <c r="F22" s="30">
        <f>SUM(F23:F27)</f>
        <v>0</v>
      </c>
      <c r="G22" s="30">
        <f>SUM(G23:G27)</f>
        <v>0</v>
      </c>
      <c r="H22" s="30">
        <f>SUM(H23:H27)</f>
        <v>0</v>
      </c>
      <c r="I22" s="30">
        <f>SUM(I23:I27)</f>
        <v>0</v>
      </c>
      <c r="J22" s="30">
        <f>SUM(J23:J27)</f>
        <v>0</v>
      </c>
    </row>
    <row r="23" spans="1:10" x14ac:dyDescent="0.25">
      <c r="A23" s="8" t="s">
        <v>15</v>
      </c>
      <c r="B23" s="9"/>
      <c r="C23" s="10"/>
      <c r="D23" s="11"/>
      <c r="E23" s="12">
        <f>SUM(F23:J23)</f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</row>
    <row r="24" spans="1:10" x14ac:dyDescent="0.25">
      <c r="A24" s="8" t="s">
        <v>16</v>
      </c>
      <c r="B24" s="9"/>
      <c r="C24" s="10"/>
      <c r="D24" s="11"/>
      <c r="E24" s="12">
        <f t="shared" ref="E24:E27" si="4">SUM(F24:J24)</f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</row>
    <row r="25" spans="1:10" x14ac:dyDescent="0.25">
      <c r="A25" s="8" t="s">
        <v>19</v>
      </c>
      <c r="B25" s="9"/>
      <c r="C25" s="10"/>
      <c r="D25" s="11"/>
      <c r="E25" s="12">
        <f t="shared" si="4"/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</row>
    <row r="26" spans="1:10" x14ac:dyDescent="0.25">
      <c r="A26" s="8" t="s">
        <v>24</v>
      </c>
      <c r="B26" s="9"/>
      <c r="C26" s="10"/>
      <c r="D26" s="11"/>
      <c r="E26" s="12">
        <f t="shared" si="4"/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8" t="s">
        <v>21</v>
      </c>
      <c r="B27" s="9"/>
      <c r="C27" s="10"/>
      <c r="D27" s="11"/>
      <c r="E27" s="12">
        <f t="shared" si="4"/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26" t="s">
        <v>25</v>
      </c>
      <c r="B28" s="27"/>
      <c r="C28" s="28"/>
      <c r="D28" s="29"/>
      <c r="E28" s="30">
        <f>SUM(F28:J28)</f>
        <v>0</v>
      </c>
      <c r="F28" s="30">
        <f>SUM(F29:F34)</f>
        <v>0</v>
      </c>
      <c r="G28" s="30">
        <f t="shared" ref="G28:J28" si="5">SUM(G29:G34)</f>
        <v>0</v>
      </c>
      <c r="H28" s="30">
        <f t="shared" si="5"/>
        <v>0</v>
      </c>
      <c r="I28" s="30">
        <f t="shared" si="5"/>
        <v>0</v>
      </c>
      <c r="J28" s="30">
        <f t="shared" si="5"/>
        <v>0</v>
      </c>
    </row>
    <row r="29" spans="1:10" x14ac:dyDescent="0.25">
      <c r="A29" s="8" t="s">
        <v>15</v>
      </c>
      <c r="B29" s="9"/>
      <c r="C29" s="10"/>
      <c r="D29" s="11"/>
      <c r="E29" s="32">
        <f>SUM(F29:J29)</f>
        <v>0</v>
      </c>
      <c r="F29" s="32">
        <f t="shared" ref="F29:G34" si="6">SUM(G29:K29)</f>
        <v>0</v>
      </c>
      <c r="G29" s="32">
        <f t="shared" si="6"/>
        <v>0</v>
      </c>
      <c r="H29" s="32">
        <f t="shared" ref="H29:I34" si="7">SUM(J29:M29)</f>
        <v>0</v>
      </c>
      <c r="I29" s="32">
        <f t="shared" si="7"/>
        <v>0</v>
      </c>
      <c r="J29" s="32">
        <f t="shared" ref="J29:J34" si="8">SUM(K29:N29)</f>
        <v>0</v>
      </c>
    </row>
    <row r="30" spans="1:10" x14ac:dyDescent="0.25">
      <c r="A30" s="8" t="s">
        <v>16</v>
      </c>
      <c r="B30" s="9"/>
      <c r="C30" s="10"/>
      <c r="D30" s="11"/>
      <c r="E30" s="32">
        <f t="shared" ref="E30:E34" si="9">SUM(F30:J30)</f>
        <v>0</v>
      </c>
      <c r="F30" s="32">
        <f t="shared" si="6"/>
        <v>0</v>
      </c>
      <c r="G30" s="32">
        <f t="shared" si="6"/>
        <v>0</v>
      </c>
      <c r="H30" s="32">
        <f t="shared" si="7"/>
        <v>0</v>
      </c>
      <c r="I30" s="32">
        <f t="shared" si="7"/>
        <v>0</v>
      </c>
      <c r="J30" s="32">
        <f t="shared" si="8"/>
        <v>0</v>
      </c>
    </row>
    <row r="31" spans="1:10" x14ac:dyDescent="0.25">
      <c r="A31" s="8" t="s">
        <v>19</v>
      </c>
      <c r="B31" s="9"/>
      <c r="C31" s="10"/>
      <c r="D31" s="11"/>
      <c r="E31" s="32">
        <f t="shared" si="9"/>
        <v>0</v>
      </c>
      <c r="F31" s="32">
        <f t="shared" si="6"/>
        <v>0</v>
      </c>
      <c r="G31" s="32">
        <f t="shared" si="6"/>
        <v>0</v>
      </c>
      <c r="H31" s="32">
        <f t="shared" si="7"/>
        <v>0</v>
      </c>
      <c r="I31" s="32">
        <f t="shared" si="7"/>
        <v>0</v>
      </c>
      <c r="J31" s="32">
        <f t="shared" si="8"/>
        <v>0</v>
      </c>
    </row>
    <row r="32" spans="1:10" x14ac:dyDescent="0.25">
      <c r="A32" s="8" t="s">
        <v>26</v>
      </c>
      <c r="B32" s="9"/>
      <c r="C32" s="10"/>
      <c r="D32" s="11"/>
      <c r="E32" s="32">
        <f t="shared" si="9"/>
        <v>0</v>
      </c>
      <c r="F32" s="32">
        <f t="shared" si="6"/>
        <v>0</v>
      </c>
      <c r="G32" s="32">
        <f t="shared" si="6"/>
        <v>0</v>
      </c>
      <c r="H32" s="32">
        <f t="shared" si="7"/>
        <v>0</v>
      </c>
      <c r="I32" s="32">
        <f t="shared" si="7"/>
        <v>0</v>
      </c>
      <c r="J32" s="32">
        <f t="shared" si="8"/>
        <v>0</v>
      </c>
    </row>
    <row r="33" spans="1:10" x14ac:dyDescent="0.25">
      <c r="A33" s="8" t="s">
        <v>24</v>
      </c>
      <c r="B33" s="9"/>
      <c r="C33" s="10"/>
      <c r="D33" s="11"/>
      <c r="E33" s="32">
        <f t="shared" si="9"/>
        <v>0</v>
      </c>
      <c r="F33" s="32">
        <f t="shared" si="6"/>
        <v>0</v>
      </c>
      <c r="G33" s="32">
        <f t="shared" si="6"/>
        <v>0</v>
      </c>
      <c r="H33" s="32">
        <f t="shared" si="7"/>
        <v>0</v>
      </c>
      <c r="I33" s="32">
        <f t="shared" si="7"/>
        <v>0</v>
      </c>
      <c r="J33" s="32">
        <f t="shared" si="8"/>
        <v>0</v>
      </c>
    </row>
    <row r="34" spans="1:10" x14ac:dyDescent="0.25">
      <c r="A34" s="8" t="s">
        <v>21</v>
      </c>
      <c r="B34" s="9"/>
      <c r="C34" s="10"/>
      <c r="D34" s="11"/>
      <c r="E34" s="32">
        <f t="shared" si="9"/>
        <v>0</v>
      </c>
      <c r="F34" s="32">
        <f t="shared" si="6"/>
        <v>0</v>
      </c>
      <c r="G34" s="32">
        <f t="shared" si="6"/>
        <v>0</v>
      </c>
      <c r="H34" s="32">
        <f t="shared" si="7"/>
        <v>0</v>
      </c>
      <c r="I34" s="32">
        <f t="shared" si="7"/>
        <v>0</v>
      </c>
      <c r="J34" s="32">
        <f t="shared" si="8"/>
        <v>0</v>
      </c>
    </row>
    <row r="35" spans="1:10" x14ac:dyDescent="0.25">
      <c r="A35" s="26" t="s">
        <v>27</v>
      </c>
      <c r="B35" s="27"/>
      <c r="C35" s="28"/>
      <c r="D35" s="29"/>
      <c r="E35" s="30">
        <f>SUM(F35:J35)</f>
        <v>0</v>
      </c>
      <c r="F35" s="30">
        <f>SUM(F36:F41)</f>
        <v>0</v>
      </c>
      <c r="G35" s="30">
        <f t="shared" ref="G35:J35" si="10">SUM(G36:G41)</f>
        <v>0</v>
      </c>
      <c r="H35" s="30">
        <f t="shared" si="10"/>
        <v>0</v>
      </c>
      <c r="I35" s="30">
        <f t="shared" si="10"/>
        <v>0</v>
      </c>
      <c r="J35" s="30">
        <f t="shared" si="10"/>
        <v>0</v>
      </c>
    </row>
    <row r="36" spans="1:10" x14ac:dyDescent="0.25">
      <c r="A36" s="8" t="s">
        <v>15</v>
      </c>
      <c r="B36" s="9"/>
      <c r="C36" s="10"/>
      <c r="D36" s="11"/>
      <c r="E36" s="33">
        <f>SUM(F36:J36)</f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</row>
    <row r="37" spans="1:10" x14ac:dyDescent="0.25">
      <c r="A37" s="8" t="s">
        <v>16</v>
      </c>
      <c r="B37" s="9"/>
      <c r="C37" s="10"/>
      <c r="D37" s="11"/>
      <c r="E37" s="33">
        <f t="shared" ref="E37:E41" si="11">SUM(F37:J37)</f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</row>
    <row r="38" spans="1:10" x14ac:dyDescent="0.25">
      <c r="A38" s="8" t="s">
        <v>19</v>
      </c>
      <c r="B38" s="9"/>
      <c r="C38" s="10"/>
      <c r="D38" s="11"/>
      <c r="E38" s="33">
        <f t="shared" si="11"/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</row>
    <row r="39" spans="1:10" x14ac:dyDescent="0.25">
      <c r="A39" s="8" t="s">
        <v>26</v>
      </c>
      <c r="B39" s="9"/>
      <c r="C39" s="10"/>
      <c r="D39" s="11"/>
      <c r="E39" s="33">
        <f t="shared" si="11"/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</row>
    <row r="40" spans="1:10" x14ac:dyDescent="0.25">
      <c r="A40" s="8" t="s">
        <v>24</v>
      </c>
      <c r="B40" s="9"/>
      <c r="C40" s="10"/>
      <c r="D40" s="11"/>
      <c r="E40" s="33">
        <f t="shared" si="11"/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</row>
    <row r="41" spans="1:10" x14ac:dyDescent="0.25">
      <c r="A41" s="8" t="s">
        <v>21</v>
      </c>
      <c r="B41" s="9"/>
      <c r="C41" s="10"/>
      <c r="D41" s="11"/>
      <c r="E41" s="33">
        <f t="shared" si="11"/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</row>
    <row r="42" spans="1:10" x14ac:dyDescent="0.25">
      <c r="A42" s="26" t="s">
        <v>28</v>
      </c>
      <c r="B42" s="27"/>
      <c r="C42" s="28"/>
      <c r="D42" s="29"/>
      <c r="E42" s="30">
        <f>SUM(F42:J42)</f>
        <v>0</v>
      </c>
      <c r="F42" s="30">
        <f>SUM(F43:F47)</f>
        <v>0</v>
      </c>
      <c r="G42" s="30">
        <f t="shared" ref="G42:J42" si="12">SUM(G43:G47)</f>
        <v>0</v>
      </c>
      <c r="H42" s="30">
        <f t="shared" si="12"/>
        <v>0</v>
      </c>
      <c r="I42" s="30">
        <f t="shared" si="12"/>
        <v>0</v>
      </c>
      <c r="J42" s="30">
        <f t="shared" si="12"/>
        <v>0</v>
      </c>
    </row>
    <row r="43" spans="1:10" x14ac:dyDescent="0.25">
      <c r="A43" s="8" t="s">
        <v>15</v>
      </c>
      <c r="B43" s="9"/>
      <c r="C43" s="10"/>
      <c r="D43" s="11"/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</row>
    <row r="44" spans="1:10" x14ac:dyDescent="0.25">
      <c r="A44" s="8" t="s">
        <v>16</v>
      </c>
      <c r="B44" s="9"/>
      <c r="C44" s="10"/>
      <c r="D44" s="11"/>
      <c r="E44" s="33">
        <v>0</v>
      </c>
      <c r="F44" s="14">
        <v>0</v>
      </c>
      <c r="G44" s="33">
        <v>0</v>
      </c>
      <c r="H44" s="33">
        <v>0</v>
      </c>
      <c r="I44" s="33">
        <v>0</v>
      </c>
      <c r="J44" s="33">
        <v>0</v>
      </c>
    </row>
    <row r="45" spans="1:10" x14ac:dyDescent="0.25">
      <c r="A45" s="8" t="s">
        <v>19</v>
      </c>
      <c r="B45" s="9"/>
      <c r="C45" s="10"/>
      <c r="D45" s="11"/>
      <c r="E45" s="33">
        <f>SUM(F45:J45)</f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</row>
    <row r="46" spans="1:10" x14ac:dyDescent="0.25">
      <c r="A46" s="8" t="s">
        <v>24</v>
      </c>
      <c r="B46" s="9"/>
      <c r="C46" s="10"/>
      <c r="D46" s="11"/>
      <c r="E46" s="33">
        <v>0</v>
      </c>
      <c r="F46" s="14">
        <v>0</v>
      </c>
      <c r="G46" s="33">
        <v>0</v>
      </c>
      <c r="H46" s="33">
        <v>0</v>
      </c>
      <c r="I46" s="33">
        <v>0</v>
      </c>
      <c r="J46" s="33">
        <v>0</v>
      </c>
    </row>
    <row r="47" spans="1:10" x14ac:dyDescent="0.25">
      <c r="A47" s="8" t="s">
        <v>21</v>
      </c>
      <c r="B47" s="9"/>
      <c r="C47" s="10"/>
      <c r="D47" s="11"/>
      <c r="E47" s="33">
        <v>0</v>
      </c>
      <c r="F47" s="14">
        <v>0</v>
      </c>
      <c r="G47" s="33">
        <v>0</v>
      </c>
      <c r="H47" s="33">
        <v>0</v>
      </c>
      <c r="I47" s="33">
        <v>0</v>
      </c>
      <c r="J47" s="33">
        <v>0</v>
      </c>
    </row>
    <row r="48" spans="1:10" x14ac:dyDescent="0.25">
      <c r="A48" s="26" t="s">
        <v>29</v>
      </c>
      <c r="B48" s="27"/>
      <c r="C48" s="28"/>
      <c r="D48" s="29"/>
      <c r="E48" s="30">
        <f>SUM(F48)</f>
        <v>0</v>
      </c>
      <c r="F48" s="30">
        <f>SUM(F49:F50)</f>
        <v>0</v>
      </c>
      <c r="G48" s="30">
        <f t="shared" ref="G48:J48" si="13">SUM(G49:G50)</f>
        <v>0</v>
      </c>
      <c r="H48" s="30">
        <f t="shared" si="13"/>
        <v>0</v>
      </c>
      <c r="I48" s="30">
        <f t="shared" si="13"/>
        <v>0</v>
      </c>
      <c r="J48" s="30">
        <f t="shared" si="13"/>
        <v>0</v>
      </c>
    </row>
    <row r="49" spans="1:10" x14ac:dyDescent="0.25">
      <c r="A49" s="8" t="s">
        <v>26</v>
      </c>
      <c r="B49" s="9"/>
      <c r="C49" s="10"/>
      <c r="D49" s="11"/>
      <c r="E49" s="12">
        <f>+F49</f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</row>
    <row r="50" spans="1:10" x14ac:dyDescent="0.25">
      <c r="A50" s="8" t="s">
        <v>24</v>
      </c>
      <c r="B50" s="9"/>
      <c r="C50" s="10"/>
      <c r="D50" s="11"/>
      <c r="E50" s="12">
        <f>+F50</f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</row>
    <row r="51" spans="1:10" x14ac:dyDescent="0.25">
      <c r="A51" s="26" t="s">
        <v>30</v>
      </c>
      <c r="B51" s="27"/>
      <c r="C51" s="28"/>
      <c r="D51" s="29"/>
      <c r="E51" s="34">
        <f>SUM(F51:J51)</f>
        <v>0</v>
      </c>
      <c r="F51" s="34"/>
      <c r="G51" s="34">
        <v>0</v>
      </c>
      <c r="H51" s="35">
        <v>0</v>
      </c>
      <c r="I51" s="35">
        <v>0</v>
      </c>
      <c r="J51" s="35">
        <v>0</v>
      </c>
    </row>
    <row r="52" spans="1:10" x14ac:dyDescent="0.25">
      <c r="A52" s="26" t="s">
        <v>31</v>
      </c>
      <c r="B52" s="27"/>
      <c r="C52" s="28"/>
      <c r="D52" s="29"/>
      <c r="E52" s="34">
        <f t="shared" ref="E52:E53" si="14">SUM(F52:J52)</f>
        <v>0</v>
      </c>
      <c r="F52" s="34"/>
      <c r="G52" s="34">
        <v>0</v>
      </c>
      <c r="H52" s="35">
        <v>0</v>
      </c>
      <c r="I52" s="35">
        <v>0</v>
      </c>
      <c r="J52" s="35">
        <v>0</v>
      </c>
    </row>
    <row r="53" spans="1:10" x14ac:dyDescent="0.25">
      <c r="A53" s="26" t="s">
        <v>32</v>
      </c>
      <c r="B53" s="27"/>
      <c r="C53" s="28"/>
      <c r="D53" s="29"/>
      <c r="E53" s="34">
        <f t="shared" si="14"/>
        <v>0</v>
      </c>
      <c r="F53" s="34"/>
      <c r="G53" s="34">
        <v>0</v>
      </c>
      <c r="H53" s="35">
        <v>0</v>
      </c>
      <c r="I53" s="35">
        <v>0</v>
      </c>
      <c r="J53" s="35">
        <v>0</v>
      </c>
    </row>
    <row r="54" spans="1:10" x14ac:dyDescent="0.25">
      <c r="A54" s="36"/>
      <c r="B54" s="37"/>
      <c r="C54" s="38"/>
      <c r="D54" s="39"/>
      <c r="E54" s="40"/>
      <c r="F54" s="40"/>
      <c r="G54" s="40"/>
      <c r="H54" s="40"/>
      <c r="I54" s="40"/>
      <c r="J54" s="40"/>
    </row>
    <row r="55" spans="1:10" x14ac:dyDescent="0.25">
      <c r="A55" s="26" t="s">
        <v>33</v>
      </c>
      <c r="B55" s="27"/>
      <c r="C55" s="28"/>
      <c r="D55" s="29"/>
      <c r="E55" s="34">
        <f>SUM(F55:J55)</f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x14ac:dyDescent="0.25">
      <c r="A56" s="8"/>
      <c r="B56" s="9"/>
      <c r="C56" s="10"/>
      <c r="D56" s="11"/>
      <c r="E56" s="14"/>
      <c r="F56" s="14"/>
      <c r="G56" s="14"/>
      <c r="H56" s="14"/>
      <c r="I56" s="14"/>
      <c r="J56" s="14"/>
    </row>
    <row r="57" spans="1:10" x14ac:dyDescent="0.25">
      <c r="A57" s="26" t="s">
        <v>34</v>
      </c>
      <c r="B57" s="27"/>
      <c r="C57" s="28"/>
      <c r="D57" s="29"/>
      <c r="E57" s="41">
        <f>SUM(F57:J57)</f>
        <v>38095.06</v>
      </c>
      <c r="F57" s="41">
        <f>SUM(F58:F72)</f>
        <v>29549.019999999997</v>
      </c>
      <c r="G57" s="41">
        <f>SUM(G58:G72)</f>
        <v>5644.03</v>
      </c>
      <c r="H57" s="41">
        <f>SUM(H58:H72)</f>
        <v>2902.01</v>
      </c>
      <c r="I57" s="41">
        <f>SUM(I58:I72)</f>
        <v>0</v>
      </c>
      <c r="J57" s="41">
        <f>SUM(J58:J72)</f>
        <v>0</v>
      </c>
    </row>
    <row r="58" spans="1:10" x14ac:dyDescent="0.25">
      <c r="A58" s="8" t="s">
        <v>35</v>
      </c>
      <c r="B58" s="9"/>
      <c r="C58" s="10"/>
      <c r="D58" s="11"/>
      <c r="E58" s="12">
        <f>SUM(F58:J58)</f>
        <v>11992.779999999999</v>
      </c>
      <c r="F58" s="12">
        <f>9248.08+714.15+75</f>
        <v>10037.23</v>
      </c>
      <c r="G58" s="12">
        <f>725.55+500</f>
        <v>1225.55</v>
      </c>
      <c r="H58" s="12">
        <f>230+500</f>
        <v>730</v>
      </c>
      <c r="I58" s="12">
        <v>0</v>
      </c>
      <c r="J58" s="14">
        <v>0</v>
      </c>
    </row>
    <row r="59" spans="1:10" x14ac:dyDescent="0.25">
      <c r="A59" s="8" t="s">
        <v>36</v>
      </c>
      <c r="B59" s="9"/>
      <c r="C59" s="10"/>
      <c r="D59" s="11"/>
      <c r="E59" s="12">
        <f t="shared" ref="E59:E71" si="15">SUM(F59:J59)</f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</row>
    <row r="60" spans="1:10" x14ac:dyDescent="0.25">
      <c r="A60" s="8" t="s">
        <v>37</v>
      </c>
      <c r="B60" s="9"/>
      <c r="C60" s="10"/>
      <c r="D60" s="11"/>
      <c r="E60" s="12">
        <f>SUM(F60:J60)</f>
        <v>155</v>
      </c>
      <c r="F60" s="12">
        <v>155</v>
      </c>
      <c r="G60" s="42">
        <v>0</v>
      </c>
      <c r="H60" s="42">
        <v>0</v>
      </c>
      <c r="I60" s="42">
        <v>0</v>
      </c>
      <c r="J60" s="42">
        <v>0</v>
      </c>
    </row>
    <row r="61" spans="1:10" x14ac:dyDescent="0.25">
      <c r="A61" s="8" t="s">
        <v>38</v>
      </c>
      <c r="B61" s="9"/>
      <c r="C61" s="10"/>
      <c r="D61" s="11"/>
      <c r="E61" s="12">
        <f>SUM(F61:J61)</f>
        <v>1708.4</v>
      </c>
      <c r="F61" s="12">
        <f>498.4+1210</f>
        <v>1708.4</v>
      </c>
      <c r="G61" s="42">
        <v>0</v>
      </c>
      <c r="H61" s="42">
        <v>0</v>
      </c>
      <c r="I61" s="42">
        <v>0</v>
      </c>
      <c r="J61" s="42">
        <v>0</v>
      </c>
    </row>
    <row r="62" spans="1:10" x14ac:dyDescent="0.25">
      <c r="A62" s="8" t="s">
        <v>39</v>
      </c>
      <c r="B62" s="9"/>
      <c r="C62" s="10"/>
      <c r="D62" s="11"/>
      <c r="E62" s="12">
        <f t="shared" si="15"/>
        <v>0</v>
      </c>
      <c r="F62" s="12">
        <f t="shared" ref="F62:G62" si="16">SUM(G62:K62)</f>
        <v>0</v>
      </c>
      <c r="G62" s="12">
        <f t="shared" si="16"/>
        <v>0</v>
      </c>
      <c r="H62" s="12">
        <f t="shared" ref="H62:I62" si="17">SUM(J62:M62)</f>
        <v>0</v>
      </c>
      <c r="I62" s="12">
        <f t="shared" si="17"/>
        <v>0</v>
      </c>
      <c r="J62" s="12">
        <f t="shared" ref="J62" si="18">SUM(K62:N62)</f>
        <v>0</v>
      </c>
    </row>
    <row r="63" spans="1:10" x14ac:dyDescent="0.25">
      <c r="A63" s="8" t="s">
        <v>40</v>
      </c>
      <c r="B63" s="9"/>
      <c r="C63" s="10"/>
      <c r="D63" s="11"/>
      <c r="E63" s="12">
        <f t="shared" si="15"/>
        <v>2198.0700000000002</v>
      </c>
      <c r="F63" s="12">
        <v>230</v>
      </c>
      <c r="G63" s="12">
        <v>583.09</v>
      </c>
      <c r="H63" s="12">
        <v>1384.98</v>
      </c>
      <c r="I63" s="12">
        <v>0</v>
      </c>
      <c r="J63" s="14">
        <v>0</v>
      </c>
    </row>
    <row r="64" spans="1:10" x14ac:dyDescent="0.25">
      <c r="A64" s="8" t="s">
        <v>41</v>
      </c>
      <c r="B64" s="9"/>
      <c r="C64" s="10"/>
      <c r="D64" s="11"/>
      <c r="E64" s="12">
        <f t="shared" si="15"/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</row>
    <row r="65" spans="1:10" x14ac:dyDescent="0.25">
      <c r="A65" s="8" t="s">
        <v>42</v>
      </c>
      <c r="B65" s="9"/>
      <c r="C65" s="10"/>
      <c r="D65" s="11"/>
      <c r="E65" s="12">
        <f t="shared" si="15"/>
        <v>8182.8399999999992</v>
      </c>
      <c r="F65" s="12">
        <f>2149.19+1397.25+191.47</f>
        <v>3737.91</v>
      </c>
      <c r="G65" s="12">
        <v>3659.4</v>
      </c>
      <c r="H65" s="12">
        <v>785.53</v>
      </c>
      <c r="I65" s="12">
        <v>0</v>
      </c>
      <c r="J65" s="14">
        <v>0</v>
      </c>
    </row>
    <row r="66" spans="1:10" x14ac:dyDescent="0.25">
      <c r="A66" s="8" t="s">
        <v>43</v>
      </c>
      <c r="B66" s="9"/>
      <c r="C66" s="10"/>
      <c r="D66" s="11"/>
      <c r="E66" s="12">
        <f t="shared" si="15"/>
        <v>7508.34</v>
      </c>
      <c r="F66" s="12">
        <v>7508.34</v>
      </c>
      <c r="G66" s="12">
        <v>0</v>
      </c>
      <c r="H66" s="12">
        <v>0</v>
      </c>
      <c r="I66" s="12">
        <v>0</v>
      </c>
      <c r="J66" s="12">
        <v>0</v>
      </c>
    </row>
    <row r="67" spans="1:10" x14ac:dyDescent="0.25">
      <c r="A67" s="8" t="s">
        <v>44</v>
      </c>
      <c r="B67" s="9" t="s">
        <v>44</v>
      </c>
      <c r="C67" s="10"/>
      <c r="D67" s="11"/>
      <c r="E67" s="12">
        <f t="shared" si="15"/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</row>
    <row r="68" spans="1:10" x14ac:dyDescent="0.25">
      <c r="A68" s="8" t="s">
        <v>45</v>
      </c>
      <c r="B68" s="9"/>
      <c r="C68" s="10"/>
      <c r="D68" s="11"/>
      <c r="E68" s="12">
        <f t="shared" si="15"/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</row>
    <row r="69" spans="1:10" x14ac:dyDescent="0.25">
      <c r="A69" s="8" t="s">
        <v>46</v>
      </c>
      <c r="B69" s="9"/>
      <c r="C69" s="10"/>
      <c r="D69" s="11"/>
      <c r="E69" s="12">
        <f t="shared" si="15"/>
        <v>4873.8500000000004</v>
      </c>
      <c r="F69" s="12">
        <v>4873.8500000000004</v>
      </c>
      <c r="G69" s="12">
        <v>0</v>
      </c>
      <c r="H69" s="12">
        <v>0</v>
      </c>
      <c r="I69" s="12">
        <v>0</v>
      </c>
      <c r="J69" s="12">
        <v>0</v>
      </c>
    </row>
    <row r="70" spans="1:10" x14ac:dyDescent="0.25">
      <c r="A70" s="8" t="s">
        <v>47</v>
      </c>
      <c r="B70" s="9"/>
      <c r="C70" s="10"/>
      <c r="D70" s="11"/>
      <c r="E70" s="12">
        <f t="shared" si="15"/>
        <v>585.49</v>
      </c>
      <c r="F70" s="12">
        <v>420</v>
      </c>
      <c r="G70" s="12">
        <v>165.49</v>
      </c>
      <c r="H70" s="12">
        <v>0</v>
      </c>
      <c r="I70" s="12">
        <v>0</v>
      </c>
      <c r="J70" s="12">
        <v>0</v>
      </c>
    </row>
    <row r="71" spans="1:10" x14ac:dyDescent="0.25">
      <c r="A71" s="8" t="s">
        <v>48</v>
      </c>
      <c r="B71" s="9"/>
      <c r="C71" s="10"/>
      <c r="D71" s="11"/>
      <c r="E71" s="12">
        <f t="shared" si="15"/>
        <v>73.400000000000006</v>
      </c>
      <c r="F71" s="12">
        <v>61.4</v>
      </c>
      <c r="G71" s="12">
        <v>10.5</v>
      </c>
      <c r="H71" s="12">
        <v>1.5</v>
      </c>
      <c r="I71" s="12">
        <v>0</v>
      </c>
      <c r="J71" s="14">
        <v>0</v>
      </c>
    </row>
    <row r="72" spans="1:10" x14ac:dyDescent="0.25">
      <c r="A72" s="8" t="s">
        <v>49</v>
      </c>
      <c r="B72" s="9"/>
      <c r="C72" s="10"/>
      <c r="D72" s="11"/>
      <c r="E72" s="12">
        <f>SUM(F72:J72)</f>
        <v>816.89</v>
      </c>
      <c r="F72" s="12">
        <v>816.89</v>
      </c>
      <c r="G72" s="12">
        <v>0</v>
      </c>
      <c r="H72" s="12">
        <v>0</v>
      </c>
      <c r="I72" s="12">
        <v>0</v>
      </c>
      <c r="J72" s="12">
        <v>0</v>
      </c>
    </row>
    <row r="73" spans="1:10" x14ac:dyDescent="0.25">
      <c r="A73" s="43"/>
      <c r="B73" s="44"/>
      <c r="C73" s="45"/>
      <c r="D73" s="11"/>
      <c r="E73" s="12">
        <f>SUM(F73:J73)</f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</row>
    <row r="74" spans="1:10" x14ac:dyDescent="0.25">
      <c r="A74" s="26" t="s">
        <v>50</v>
      </c>
      <c r="B74" s="27"/>
      <c r="C74" s="28"/>
      <c r="D74" s="29"/>
      <c r="E74" s="41">
        <f>SUM(F74:J74)</f>
        <v>1304.4000000000001</v>
      </c>
      <c r="F74" s="41">
        <f>SUM(F75:F76)</f>
        <v>665.13</v>
      </c>
      <c r="G74" s="41">
        <f t="shared" ref="G74:I74" si="19">SUM(G75:G76)</f>
        <v>0</v>
      </c>
      <c r="H74" s="41">
        <f t="shared" si="19"/>
        <v>639.27</v>
      </c>
      <c r="I74" s="41">
        <f t="shared" si="19"/>
        <v>0</v>
      </c>
      <c r="J74" s="41">
        <f>SUM(J75:J76)</f>
        <v>0</v>
      </c>
    </row>
    <row r="75" spans="1:10" x14ac:dyDescent="0.25">
      <c r="A75" s="8" t="s">
        <v>51</v>
      </c>
      <c r="B75" s="9"/>
      <c r="C75" s="10"/>
      <c r="D75" s="11"/>
      <c r="E75" s="12">
        <f>SUM(F75:H75)</f>
        <v>1304.4000000000001</v>
      </c>
      <c r="F75" s="46">
        <v>665.13</v>
      </c>
      <c r="G75" s="12">
        <v>0</v>
      </c>
      <c r="H75" s="12">
        <v>639.27</v>
      </c>
      <c r="I75" s="12">
        <v>0</v>
      </c>
      <c r="J75" s="14">
        <v>0</v>
      </c>
    </row>
    <row r="76" spans="1:10" x14ac:dyDescent="0.25">
      <c r="A76" s="8" t="s">
        <v>52</v>
      </c>
      <c r="B76" s="9"/>
      <c r="C76" s="10"/>
      <c r="D76" s="11"/>
      <c r="E76" s="12">
        <f>SUM(F76:H76)</f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26" t="s">
        <v>53</v>
      </c>
      <c r="B77" s="27"/>
      <c r="C77" s="28"/>
      <c r="D77" s="29"/>
      <c r="E77" s="41">
        <f>SUM(F77:J77)</f>
        <v>9634.3700000000008</v>
      </c>
      <c r="F77" s="41">
        <f>SUM(F78:F78)</f>
        <v>0</v>
      </c>
      <c r="G77" s="41">
        <f>SUM(G78:G78)</f>
        <v>0</v>
      </c>
      <c r="H77" s="41">
        <f>SUM(H78:H78)</f>
        <v>0</v>
      </c>
      <c r="I77" s="41">
        <f>SUM(I78:I78)</f>
        <v>0</v>
      </c>
      <c r="J77" s="41">
        <f>SUM(J78:J79)</f>
        <v>9634.3700000000008</v>
      </c>
    </row>
    <row r="78" spans="1:10" x14ac:dyDescent="0.25">
      <c r="A78" s="8" t="s">
        <v>54</v>
      </c>
      <c r="B78" s="9"/>
      <c r="C78" s="10"/>
      <c r="D78" s="11"/>
      <c r="E78" s="12">
        <f>SUM(F78:J78)</f>
        <v>0</v>
      </c>
      <c r="F78" s="12">
        <f>SUM(G78:K78)</f>
        <v>0</v>
      </c>
      <c r="G78" s="12">
        <f>SUM(H78:L78)</f>
        <v>0</v>
      </c>
      <c r="H78" s="12">
        <f>SUM(J78:L78)</f>
        <v>0</v>
      </c>
      <c r="I78" s="12">
        <f>SUM(K78:M78)</f>
        <v>0</v>
      </c>
      <c r="J78" s="12"/>
    </row>
    <row r="79" spans="1:10" x14ac:dyDescent="0.25">
      <c r="A79" s="8" t="s">
        <v>55</v>
      </c>
      <c r="B79" s="9"/>
      <c r="C79" s="10"/>
      <c r="D79" s="11"/>
      <c r="E79" s="12">
        <f>+J79</f>
        <v>9634.3700000000008</v>
      </c>
      <c r="F79" s="12">
        <v>0</v>
      </c>
      <c r="G79" s="12">
        <v>0</v>
      </c>
      <c r="H79" s="12">
        <v>0</v>
      </c>
      <c r="I79" s="12">
        <v>0</v>
      </c>
      <c r="J79" s="12">
        <v>9634.3700000000008</v>
      </c>
    </row>
    <row r="80" spans="1:10" x14ac:dyDescent="0.25">
      <c r="A80" s="26" t="s">
        <v>56</v>
      </c>
      <c r="B80" s="27"/>
      <c r="C80" s="28"/>
      <c r="D80" s="29"/>
      <c r="E80" s="30">
        <f>+E8-E10</f>
        <v>275745.32</v>
      </c>
      <c r="F80" s="30">
        <f>+F8-F10</f>
        <v>-7829.0100000000093</v>
      </c>
      <c r="G80" s="30">
        <f>+G8-G10</f>
        <v>-761.24999999999909</v>
      </c>
      <c r="H80" s="30">
        <f t="shared" ref="H80:J80" si="20">+H8-H10</f>
        <v>4319.74</v>
      </c>
      <c r="I80" s="30">
        <f t="shared" si="20"/>
        <v>5935.510000000002</v>
      </c>
      <c r="J80" s="30">
        <f t="shared" si="20"/>
        <v>274080.33</v>
      </c>
    </row>
    <row r="81" spans="1:10" x14ac:dyDescent="0.25">
      <c r="A81" s="47"/>
      <c r="B81" s="48"/>
      <c r="C81" s="49"/>
      <c r="D81" s="39"/>
      <c r="E81" s="40"/>
      <c r="F81" s="40"/>
      <c r="G81" s="40"/>
      <c r="H81" s="40"/>
      <c r="I81" s="40"/>
      <c r="J81" s="40"/>
    </row>
  </sheetData>
  <mergeCells count="78">
    <mergeCell ref="A76:C76"/>
    <mergeCell ref="A77:C77"/>
    <mergeCell ref="A78:C78"/>
    <mergeCell ref="A79:C79"/>
    <mergeCell ref="A80:C80"/>
    <mergeCell ref="A81:C81"/>
    <mergeCell ref="A69:C69"/>
    <mergeCell ref="A70:C70"/>
    <mergeCell ref="A71:C71"/>
    <mergeCell ref="A72:C72"/>
    <mergeCell ref="A74:C74"/>
    <mergeCell ref="A75:C75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8:C8"/>
    <mergeCell ref="A10:C10"/>
    <mergeCell ref="A11:C11"/>
    <mergeCell ref="A12:C12"/>
    <mergeCell ref="A13:C13"/>
    <mergeCell ref="A14:C14"/>
    <mergeCell ref="A2:C2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VILLALAZ</dc:creator>
  <cp:lastModifiedBy>ABDIEL VILLALAZ</cp:lastModifiedBy>
  <dcterms:created xsi:type="dcterms:W3CDTF">2026-02-10T19:56:44Z</dcterms:created>
  <dcterms:modified xsi:type="dcterms:W3CDTF">2026-02-10T19:57:40Z</dcterms:modified>
</cp:coreProperties>
</file>