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hy\Music\"/>
    </mc:Choice>
  </mc:AlternateContent>
  <xr:revisionPtr revIDLastSave="0" documentId="8_{A193BBFB-CA83-4B88-88E4-6627333DE631}" xr6:coauthVersionLast="47" xr6:coauthVersionMax="47" xr10:uidLastSave="{00000000-0000-0000-0000-000000000000}"/>
  <bookViews>
    <workbookView xWindow="-120" yWindow="-120" windowWidth="29040" windowHeight="15720" xr2:uid="{89F0BD7B-1591-42FE-9F87-A058CC84A9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8" i="1" l="1"/>
  <c r="I87" i="1"/>
  <c r="E87" i="1" s="1"/>
  <c r="J86" i="1"/>
  <c r="I86" i="1"/>
  <c r="H86" i="1"/>
  <c r="G86" i="1"/>
  <c r="F86" i="1"/>
  <c r="E85" i="1"/>
  <c r="E84" i="1"/>
  <c r="J83" i="1"/>
  <c r="I83" i="1"/>
  <c r="E83" i="1" s="1"/>
  <c r="H83" i="1"/>
  <c r="G83" i="1"/>
  <c r="F83" i="1"/>
  <c r="E82" i="1"/>
  <c r="E81" i="1"/>
  <c r="E80" i="1"/>
  <c r="G79" i="1"/>
  <c r="F79" i="1"/>
  <c r="E79" i="1"/>
  <c r="G78" i="1"/>
  <c r="E78" i="1"/>
  <c r="E77" i="1"/>
  <c r="E76" i="1"/>
  <c r="E75" i="1"/>
  <c r="E74" i="1"/>
  <c r="E73" i="1"/>
  <c r="E72" i="1"/>
  <c r="J71" i="1"/>
  <c r="J65" i="1" s="1"/>
  <c r="I71" i="1"/>
  <c r="I65" i="1" s="1"/>
  <c r="E71" i="1"/>
  <c r="E70" i="1"/>
  <c r="H69" i="1"/>
  <c r="H65" i="1" s="1"/>
  <c r="G69" i="1"/>
  <c r="E69" i="1" s="1"/>
  <c r="E68" i="1"/>
  <c r="E67" i="1"/>
  <c r="G66" i="1"/>
  <c r="E66" i="1"/>
  <c r="F65" i="1"/>
  <c r="E64" i="1"/>
  <c r="F63" i="1"/>
  <c r="E63" i="1"/>
  <c r="E61" i="1"/>
  <c r="E60" i="1"/>
  <c r="E59" i="1"/>
  <c r="E58" i="1"/>
  <c r="E57" i="1"/>
  <c r="J56" i="1"/>
  <c r="I56" i="1"/>
  <c r="H56" i="1"/>
  <c r="G56" i="1"/>
  <c r="F56" i="1"/>
  <c r="E56" i="1"/>
  <c r="E53" i="1"/>
  <c r="J50" i="1"/>
  <c r="I50" i="1"/>
  <c r="H50" i="1"/>
  <c r="G50" i="1"/>
  <c r="F50" i="1"/>
  <c r="E49" i="1"/>
  <c r="E48" i="1"/>
  <c r="E47" i="1"/>
  <c r="E46" i="1"/>
  <c r="E45" i="1"/>
  <c r="E44" i="1"/>
  <c r="J43" i="1"/>
  <c r="I43" i="1"/>
  <c r="H43" i="1"/>
  <c r="E43" i="1" s="1"/>
  <c r="G43" i="1"/>
  <c r="F43" i="1"/>
  <c r="J42" i="1"/>
  <c r="I42" i="1"/>
  <c r="H42" i="1"/>
  <c r="G42" i="1"/>
  <c r="F42" i="1"/>
  <c r="E42" i="1"/>
  <c r="J41" i="1"/>
  <c r="I41" i="1"/>
  <c r="H41" i="1"/>
  <c r="G41" i="1" s="1"/>
  <c r="F41" i="1" s="1"/>
  <c r="E41" i="1" s="1"/>
  <c r="J40" i="1"/>
  <c r="I40" i="1"/>
  <c r="E40" i="1" s="1"/>
  <c r="J39" i="1"/>
  <c r="I39" i="1"/>
  <c r="H39" i="1"/>
  <c r="G39" i="1" s="1"/>
  <c r="F39" i="1" s="1"/>
  <c r="E39" i="1" s="1"/>
  <c r="J38" i="1"/>
  <c r="I38" i="1"/>
  <c r="H38" i="1"/>
  <c r="G38" i="1"/>
  <c r="E38" i="1"/>
  <c r="J37" i="1"/>
  <c r="H37" i="1" s="1"/>
  <c r="I37" i="1"/>
  <c r="I36" i="1" s="1"/>
  <c r="E35" i="1"/>
  <c r="E34" i="1"/>
  <c r="E33" i="1"/>
  <c r="E32" i="1"/>
  <c r="E31" i="1"/>
  <c r="J30" i="1"/>
  <c r="I30" i="1"/>
  <c r="H30" i="1"/>
  <c r="G30" i="1"/>
  <c r="F30" i="1"/>
  <c r="E29" i="1"/>
  <c r="E28" i="1"/>
  <c r="E27" i="1"/>
  <c r="F26" i="1"/>
  <c r="E26" i="1"/>
  <c r="E25" i="1"/>
  <c r="E24" i="1"/>
  <c r="F23" i="1"/>
  <c r="E23" i="1" s="1"/>
  <c r="E22" i="1"/>
  <c r="E21" i="1"/>
  <c r="E20" i="1"/>
  <c r="E19" i="1"/>
  <c r="J18" i="1"/>
  <c r="I18" i="1"/>
  <c r="H18" i="1"/>
  <c r="G18" i="1"/>
  <c r="J15" i="1"/>
  <c r="H15" i="1"/>
  <c r="G15" i="1"/>
  <c r="F15" i="1"/>
  <c r="E15" i="1"/>
  <c r="E14" i="1"/>
  <c r="E13" i="1"/>
  <c r="E12" i="1"/>
  <c r="E11" i="1"/>
  <c r="J10" i="1"/>
  <c r="I10" i="1"/>
  <c r="I15" i="1" s="1"/>
  <c r="H10" i="1"/>
  <c r="G10" i="1"/>
  <c r="F10" i="1"/>
  <c r="E10" i="1"/>
  <c r="E9" i="1"/>
  <c r="H36" i="1" l="1"/>
  <c r="G37" i="1"/>
  <c r="F37" i="1" s="1"/>
  <c r="E37" i="1" s="1"/>
  <c r="G65" i="1"/>
  <c r="J36" i="1"/>
  <c r="J17" i="1" s="1"/>
  <c r="J89" i="1" s="1"/>
  <c r="E30" i="1"/>
  <c r="E86" i="1"/>
  <c r="E50" i="1"/>
  <c r="G17" i="1"/>
  <c r="G89" i="1" s="1"/>
  <c r="H17" i="1"/>
  <c r="H89" i="1" s="1"/>
  <c r="I17" i="1"/>
  <c r="I89" i="1" s="1"/>
  <c r="E65" i="1"/>
  <c r="F36" i="1"/>
  <c r="F18" i="1"/>
  <c r="G36" i="1"/>
  <c r="E36" i="1" l="1"/>
  <c r="F17" i="1"/>
  <c r="F89" i="1" s="1"/>
  <c r="E18" i="1"/>
  <c r="E17" i="1" s="1"/>
  <c r="E89" i="1" s="1"/>
</calcChain>
</file>

<file path=xl/sharedStrings.xml><?xml version="1.0" encoding="utf-8"?>
<sst xmlns="http://schemas.openxmlformats.org/spreadsheetml/2006/main" count="87" uniqueCount="62">
  <si>
    <t>CAJA MENUDA</t>
  </si>
  <si>
    <t>ESTADO DE RESULTADO</t>
  </si>
  <si>
    <t>Contabilidad</t>
  </si>
  <si>
    <t>ABRIL</t>
  </si>
  <si>
    <t>CONSOLIDADO</t>
  </si>
  <si>
    <t>Funcioniamiento</t>
  </si>
  <si>
    <t>Inversion</t>
  </si>
  <si>
    <t>Auto gestión</t>
  </si>
  <si>
    <t>Planilla</t>
  </si>
  <si>
    <t>PIOPS</t>
  </si>
  <si>
    <t>Saldo Inicial</t>
  </si>
  <si>
    <t xml:space="preserve">INGRESOS </t>
  </si>
  <si>
    <t xml:space="preserve">Ingresos  </t>
  </si>
  <si>
    <t>Otros Ingresos</t>
  </si>
  <si>
    <t>Traspaso</t>
  </si>
  <si>
    <t>Anulacion de cheques</t>
  </si>
  <si>
    <t xml:space="preserve">Total de Ingresos </t>
  </si>
  <si>
    <t>GASTOS  OPERATIVOS X INSTALACIONES</t>
  </si>
  <si>
    <t>1. Oficinas Administrativas</t>
  </si>
  <si>
    <t>Cable &amp; Wireless</t>
  </si>
  <si>
    <t>Ensa</t>
  </si>
  <si>
    <t>Luz de parques</t>
  </si>
  <si>
    <t>Centro de copiado</t>
  </si>
  <si>
    <t>Idaan</t>
  </si>
  <si>
    <t>Internet UFINET</t>
  </si>
  <si>
    <t>Celular</t>
  </si>
  <si>
    <t>Caja de Seguro Social</t>
  </si>
  <si>
    <t>Instructores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</si>
  <si>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</si>
  <si>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</si>
  <si>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</si>
  <si>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</si>
  <si>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</si>
  <si>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</si>
  <si>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</si>
  <si>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</si>
  <si>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</si>
  <si>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</si>
  <si>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</si>
  <si>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</si>
  <si>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</si>
  <si>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Cultura mobiliario</t>
  </si>
  <si>
    <t>Donacion Deporte</t>
  </si>
  <si>
    <t>Compras Deporte/ Infraestructura</t>
  </si>
  <si>
    <t>Personal Eventual</t>
  </si>
  <si>
    <t>Talleres Educativos</t>
  </si>
  <si>
    <t>Donacion social</t>
  </si>
  <si>
    <t>Actividades Social</t>
  </si>
  <si>
    <t>Actividades / Compras Cultura</t>
  </si>
  <si>
    <t>Despacho</t>
  </si>
  <si>
    <t>Ambiente</t>
  </si>
  <si>
    <t>Panama Viejo Vive 506</t>
  </si>
  <si>
    <t>Compras Informatica/ comunicación</t>
  </si>
  <si>
    <t>Compras RH, Contabilidad, oficina</t>
  </si>
  <si>
    <t>CARGOS BANCARIOS</t>
  </si>
  <si>
    <t>12.  Salud y Bienestar</t>
  </si>
  <si>
    <t>Centro Integrales</t>
  </si>
  <si>
    <t>Arca</t>
  </si>
  <si>
    <t>13.  Proyectos Especiales</t>
  </si>
  <si>
    <t>Educación</t>
  </si>
  <si>
    <t>AREAS VERDES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</si>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</sst>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43" fontId="0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0" fillId="3" borderId="0" xfId="0" applyFill="1"/>
    <xf numFmtId="43" fontId="0" fillId="3" borderId="0" xfId="1" applyFont="1" applyFill="1"/>
    <xf numFmtId="0" fontId="4" fillId="2" borderId="0" xfId="0" applyFont="1" applyFill="1"/>
    <xf numFmtId="43" fontId="2" fillId="2" borderId="0" xfId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64" fontId="2" fillId="4" borderId="4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center"/>
    </xf>
    <xf numFmtId="43" fontId="0" fillId="2" borderId="4" xfId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64" fontId="2" fillId="5" borderId="4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64" fontId="2" fillId="6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1" fillId="2" borderId="4" xfId="1" applyNumberFormat="1" applyFont="1" applyFill="1" applyBorder="1" applyAlignment="1">
      <alignment horizontal="right"/>
    </xf>
    <xf numFmtId="164" fontId="2" fillId="6" borderId="4" xfId="1" applyNumberFormat="1" applyFont="1" applyFill="1" applyBorder="1" applyAlignment="1">
      <alignment horizontal="left"/>
    </xf>
    <xf numFmtId="43" fontId="2" fillId="6" borderId="4" xfId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43" fontId="0" fillId="0" borderId="4" xfId="1" applyFont="1" applyBorder="1" applyAlignment="1">
      <alignment horizontal="left"/>
    </xf>
    <xf numFmtId="164" fontId="2" fillId="6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</xdr:colOff>
      <xdr:row>0</xdr:row>
      <xdr:rowOff>0</xdr:rowOff>
    </xdr:from>
    <xdr:ext cx="1156139" cy="731520"/>
    <xdr:pic>
      <xdr:nvPicPr>
        <xdr:cNvPr id="5" name="Imagen 4">
          <a:extLst>
            <a:ext uri="{FF2B5EF4-FFF2-40B4-BE49-F238E27FC236}">
              <a16:creationId xmlns:a16="http://schemas.microsoft.com/office/drawing/2014/main" id="{BAE30E5A-A9EA-4C14-9E74-FBEDF76D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72" y="0"/>
          <a:ext cx="1156139" cy="7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2527-FEAA-427F-B8A4-B38889AB82A7}">
  <dimension ref="A1:J90"/>
  <sheetViews>
    <sheetView tabSelected="1" workbookViewId="0">
      <selection sqref="A1:A1048576"/>
    </sheetView>
  </sheetViews>
  <sheetFormatPr baseColWidth="10" defaultRowHeight="15" x14ac:dyDescent="0.25"/>
  <cols>
    <col min="1" max="1" width="33.5703125" bestFit="1" customWidth="1"/>
    <col min="2" max="4" width="10.5703125" bestFit="1" customWidth="1"/>
    <col min="5" max="5" width="50.85546875" bestFit="1" customWidth="1"/>
    <col min="6" max="6" width="19.140625" bestFit="1" customWidth="1"/>
  </cols>
  <sheetData>
    <row r="1" spans="1:10" x14ac:dyDescent="0.25">
      <c r="A1" s="1"/>
      <c r="B1" s="1"/>
      <c r="C1" s="1"/>
      <c r="D1" s="1"/>
      <c r="E1" s="2"/>
      <c r="F1" s="2"/>
      <c r="G1" s="2"/>
      <c r="H1" s="2"/>
      <c r="I1" s="2"/>
      <c r="J1" s="2"/>
    </row>
    <row r="2" spans="1:10" ht="15.75" x14ac:dyDescent="0.25">
      <c r="A2" s="3"/>
      <c r="B2" s="3"/>
      <c r="C2" s="3"/>
      <c r="D2" s="3"/>
      <c r="E2" s="3"/>
      <c r="F2" s="4"/>
      <c r="G2" s="4"/>
      <c r="H2" s="4"/>
      <c r="I2" s="4"/>
      <c r="J2" s="4"/>
    </row>
    <row r="3" spans="1:10" x14ac:dyDescent="0.25">
      <c r="A3" s="5"/>
      <c r="B3" s="5"/>
      <c r="C3" s="1"/>
      <c r="D3" s="6"/>
      <c r="E3" s="7" t="s">
        <v>1</v>
      </c>
      <c r="F3" s="7"/>
      <c r="G3" s="7"/>
      <c r="H3" s="8"/>
      <c r="I3" s="8"/>
      <c r="J3" s="8"/>
    </row>
    <row r="4" spans="1:10" x14ac:dyDescent="0.25">
      <c r="A4" s="1"/>
      <c r="B4" s="1"/>
      <c r="C4" s="1"/>
      <c r="D4" s="1"/>
      <c r="E4" s="2"/>
      <c r="F4" s="9">
        <v>2026</v>
      </c>
      <c r="G4" s="2"/>
      <c r="H4" s="2"/>
      <c r="I4" s="2"/>
      <c r="J4" s="2"/>
    </row>
    <row r="5" spans="1:10" x14ac:dyDescent="0.25">
      <c r="A5" s="10"/>
      <c r="B5" s="10"/>
      <c r="C5" s="10"/>
      <c r="D5" s="10"/>
      <c r="E5" s="11"/>
      <c r="F5" s="11"/>
      <c r="G5" s="11"/>
      <c r="H5" s="11"/>
      <c r="I5" s="11"/>
      <c r="J5" s="11"/>
    </row>
    <row r="6" spans="1:10" x14ac:dyDescent="0.25">
      <c r="A6" s="1"/>
      <c r="B6" s="1"/>
      <c r="C6" s="1"/>
      <c r="D6" s="1"/>
      <c r="E6" s="2"/>
      <c r="F6" s="2"/>
      <c r="G6" s="2"/>
      <c r="H6" s="2"/>
      <c r="I6" s="2"/>
      <c r="J6" s="2"/>
    </row>
    <row r="7" spans="1:10" ht="15.75" x14ac:dyDescent="0.25">
      <c r="A7" s="12" t="s">
        <v>2</v>
      </c>
      <c r="B7" s="1"/>
      <c r="C7" s="1"/>
      <c r="D7" s="1"/>
      <c r="E7" s="8">
        <v>2026</v>
      </c>
      <c r="F7" s="7" t="s">
        <v>3</v>
      </c>
      <c r="G7" s="7"/>
      <c r="H7" s="7"/>
      <c r="I7" s="7"/>
      <c r="J7" s="7"/>
    </row>
    <row r="8" spans="1:10" x14ac:dyDescent="0.25">
      <c r="A8" s="1"/>
      <c r="B8" s="1"/>
      <c r="C8" s="1"/>
      <c r="D8" s="1"/>
      <c r="E8" s="13" t="s">
        <v>4</v>
      </c>
      <c r="F8" s="13" t="s">
        <v>5</v>
      </c>
      <c r="G8" s="13" t="s">
        <v>6</v>
      </c>
      <c r="H8" s="13" t="s">
        <v>7</v>
      </c>
      <c r="I8" s="13" t="s">
        <v>8</v>
      </c>
      <c r="J8" s="13" t="s">
        <v>9</v>
      </c>
    </row>
    <row r="9" spans="1:10" x14ac:dyDescent="0.25">
      <c r="A9" s="14" t="s">
        <v>10</v>
      </c>
      <c r="B9" s="15"/>
      <c r="C9" s="16"/>
      <c r="D9" s="17"/>
      <c r="E9" s="18">
        <f>SUM(F9:J9)</f>
        <v>378295.92000000004</v>
      </c>
      <c r="F9" s="18">
        <v>-23003</v>
      </c>
      <c r="G9" s="18">
        <v>126956</v>
      </c>
      <c r="H9" s="18">
        <v>726</v>
      </c>
      <c r="I9" s="18">
        <v>11532</v>
      </c>
      <c r="J9" s="18">
        <v>262084.92</v>
      </c>
    </row>
    <row r="10" spans="1:10" x14ac:dyDescent="0.25">
      <c r="A10" s="14" t="s">
        <v>11</v>
      </c>
      <c r="B10" s="15"/>
      <c r="C10" s="16"/>
      <c r="D10" s="17"/>
      <c r="E10" s="18">
        <f>SUM(F10:J10)</f>
        <v>99743.01</v>
      </c>
      <c r="F10" s="18">
        <f>SUM(F11:F14)</f>
        <v>78244.240000000005</v>
      </c>
      <c r="G10" s="18">
        <f>SUM(G11:G14)</f>
        <v>2250.4299999999998</v>
      </c>
      <c r="H10" s="18">
        <f>SUM(H11:H14)</f>
        <v>5748.34</v>
      </c>
      <c r="I10" s="18">
        <f>SUM(I11:I14)</f>
        <v>13500</v>
      </c>
      <c r="J10" s="18">
        <f>SUM(J11:J14)</f>
        <v>0</v>
      </c>
    </row>
    <row r="11" spans="1:10" x14ac:dyDescent="0.25">
      <c r="A11" s="19" t="s">
        <v>12</v>
      </c>
      <c r="B11" s="20"/>
      <c r="C11" s="21"/>
      <c r="D11" s="22"/>
      <c r="E11" s="23">
        <f>SUM(F11:J11)</f>
        <v>71723.34</v>
      </c>
      <c r="F11" s="23">
        <v>65975</v>
      </c>
      <c r="G11" s="23">
        <v>0</v>
      </c>
      <c r="H11" s="24">
        <v>5748.34</v>
      </c>
      <c r="I11" s="24">
        <v>0</v>
      </c>
      <c r="J11" s="25">
        <v>0</v>
      </c>
    </row>
    <row r="12" spans="1:10" x14ac:dyDescent="0.25">
      <c r="A12" s="19" t="s">
        <v>13</v>
      </c>
      <c r="B12" s="20"/>
      <c r="C12" s="21"/>
      <c r="D12" s="22"/>
      <c r="E12" s="23">
        <f t="shared" ref="E12:E14" si="0">SUM(F12:J12)</f>
        <v>4.33</v>
      </c>
      <c r="F12" s="23">
        <v>4.33</v>
      </c>
      <c r="G12" s="23">
        <v>0</v>
      </c>
      <c r="H12" s="25">
        <v>0</v>
      </c>
      <c r="I12" s="25">
        <v>0</v>
      </c>
      <c r="J12" s="25">
        <v>0</v>
      </c>
    </row>
    <row r="13" spans="1:10" x14ac:dyDescent="0.25">
      <c r="A13" s="19" t="s">
        <v>14</v>
      </c>
      <c r="B13" s="20"/>
      <c r="C13" s="21"/>
      <c r="D13" s="22"/>
      <c r="E13" s="23">
        <f t="shared" si="0"/>
        <v>24100</v>
      </c>
      <c r="F13" s="23">
        <v>10600</v>
      </c>
      <c r="G13" s="23">
        <v>0</v>
      </c>
      <c r="H13" s="23">
        <v>0</v>
      </c>
      <c r="I13" s="23">
        <v>13500</v>
      </c>
      <c r="J13" s="25">
        <v>0</v>
      </c>
    </row>
    <row r="14" spans="1:10" x14ac:dyDescent="0.25">
      <c r="A14" s="19" t="s">
        <v>15</v>
      </c>
      <c r="B14" s="20"/>
      <c r="C14" s="21"/>
      <c r="D14" s="22"/>
      <c r="E14" s="23">
        <f t="shared" si="0"/>
        <v>3915.34</v>
      </c>
      <c r="F14" s="23">
        <v>1664.91</v>
      </c>
      <c r="G14" s="23">
        <v>2250.4299999999998</v>
      </c>
      <c r="H14" s="23">
        <v>0</v>
      </c>
      <c r="I14" s="23">
        <v>0</v>
      </c>
      <c r="J14" s="23">
        <v>0</v>
      </c>
    </row>
    <row r="15" spans="1:10" x14ac:dyDescent="0.25">
      <c r="A15" s="26" t="s">
        <v>16</v>
      </c>
      <c r="B15" s="27"/>
      <c r="C15" s="28"/>
      <c r="D15" s="29"/>
      <c r="E15" s="30">
        <f>SUM(E9:E10)</f>
        <v>478038.93000000005</v>
      </c>
      <c r="F15" s="30">
        <f t="shared" ref="F15:J15" si="1">SUM(F9:F10)</f>
        <v>55241.240000000005</v>
      </c>
      <c r="G15" s="30">
        <f t="shared" si="1"/>
        <v>129206.43</v>
      </c>
      <c r="H15" s="30">
        <f t="shared" si="1"/>
        <v>6474.34</v>
      </c>
      <c r="I15" s="30">
        <f t="shared" si="1"/>
        <v>25032</v>
      </c>
      <c r="J15" s="30">
        <f t="shared" si="1"/>
        <v>262084.92</v>
      </c>
    </row>
    <row r="16" spans="1:10" x14ac:dyDescent="0.25">
      <c r="A16" s="10"/>
      <c r="B16" s="10"/>
      <c r="C16" s="10"/>
      <c r="D16" s="10"/>
      <c r="E16" s="11"/>
      <c r="F16" s="11"/>
      <c r="G16" s="11"/>
      <c r="H16" s="11"/>
      <c r="I16" s="11"/>
      <c r="J16" s="11"/>
    </row>
    <row r="17" spans="1:10" x14ac:dyDescent="0.25">
      <c r="A17" s="31" t="s">
        <v>17</v>
      </c>
      <c r="B17" s="32"/>
      <c r="C17" s="33"/>
      <c r="D17" s="22"/>
      <c r="E17" s="34">
        <f>+E18+E30+E36+E43+E50+E56+E59+E60+E61+E63+E65+E83+E86</f>
        <v>220636.05</v>
      </c>
      <c r="F17" s="34">
        <f>+F18+F30+F36+F43+F50+F56+F59+F60+F61+F65+F83+F86+F63</f>
        <v>55853.5</v>
      </c>
      <c r="G17" s="34">
        <f>+G18+G30+G36+G43+G50+G56+G59+G60+G61+G65+G83+G86+G63</f>
        <v>91897.150000000009</v>
      </c>
      <c r="H17" s="34">
        <f>+H18+H30+H36+H43+H50+H56+H59+H60+H61+H65+H83+H86</f>
        <v>6299.79</v>
      </c>
      <c r="I17" s="34">
        <f>+I18+I30+I36+I43+I50+I56+I59+I60+I61+I65+I83+I86</f>
        <v>23400.67</v>
      </c>
      <c r="J17" s="34">
        <f>+J18+J30+J36+J43+J50+J56+J59+J60+J61+J65+J83+J86</f>
        <v>43184.94</v>
      </c>
    </row>
    <row r="18" spans="1:10" x14ac:dyDescent="0.25">
      <c r="A18" s="35" t="s">
        <v>18</v>
      </c>
      <c r="B18" s="36"/>
      <c r="C18" s="37"/>
      <c r="D18" s="38"/>
      <c r="E18" s="39">
        <f>SUM(F18:J18)</f>
        <v>84833.51</v>
      </c>
      <c r="F18" s="39">
        <f>SUM(F19:F29)</f>
        <v>36732.379999999997</v>
      </c>
      <c r="G18" s="39">
        <f>SUM(G19:G29)</f>
        <v>21002.48</v>
      </c>
      <c r="H18" s="39">
        <f t="shared" ref="H18:J18" si="2">SUM(H19:H29)</f>
        <v>0</v>
      </c>
      <c r="I18" s="39">
        <f t="shared" si="2"/>
        <v>23400.67</v>
      </c>
      <c r="J18" s="39">
        <f t="shared" si="2"/>
        <v>3697.98</v>
      </c>
    </row>
    <row r="19" spans="1:10" x14ac:dyDescent="0.25">
      <c r="A19" s="19" t="s">
        <v>19</v>
      </c>
      <c r="B19" s="20"/>
      <c r="C19" s="21"/>
      <c r="D19" s="22"/>
      <c r="E19" s="24">
        <f>SUM(F19:J19)</f>
        <v>30.6</v>
      </c>
      <c r="F19" s="40">
        <v>30.6</v>
      </c>
      <c r="G19" s="24">
        <v>0</v>
      </c>
      <c r="H19" s="24">
        <v>0</v>
      </c>
      <c r="I19" s="24">
        <v>0</v>
      </c>
      <c r="J19" s="24">
        <v>0</v>
      </c>
    </row>
    <row r="20" spans="1:10" x14ac:dyDescent="0.25">
      <c r="A20" s="19" t="s">
        <v>20</v>
      </c>
      <c r="B20" s="20"/>
      <c r="C20" s="21"/>
      <c r="D20" s="22"/>
      <c r="E20" s="24">
        <f t="shared" ref="E20:E22" si="3">SUM(F20:J20)</f>
        <v>939.44</v>
      </c>
      <c r="F20" s="24">
        <v>939.44</v>
      </c>
      <c r="G20" s="24">
        <v>0</v>
      </c>
      <c r="H20" s="24">
        <v>0</v>
      </c>
      <c r="I20" s="24">
        <v>0</v>
      </c>
      <c r="J20" s="24">
        <v>0</v>
      </c>
    </row>
    <row r="21" spans="1:10" x14ac:dyDescent="0.25">
      <c r="A21" s="19" t="s">
        <v>21</v>
      </c>
      <c r="B21" s="20"/>
      <c r="C21" s="21"/>
      <c r="D21" s="22"/>
      <c r="E21" s="24">
        <f>SUM(F21:J21)</f>
        <v>171.18</v>
      </c>
      <c r="F21" s="24">
        <v>171.18</v>
      </c>
      <c r="G21" s="24">
        <v>0</v>
      </c>
      <c r="H21" s="24">
        <v>0</v>
      </c>
      <c r="I21" s="24">
        <v>0</v>
      </c>
      <c r="J21" s="24">
        <v>0</v>
      </c>
    </row>
    <row r="22" spans="1:10" x14ac:dyDescent="0.25">
      <c r="A22" s="19" t="s">
        <v>22</v>
      </c>
      <c r="B22" s="20"/>
      <c r="C22" s="21"/>
      <c r="D22" s="22"/>
      <c r="E22" s="24">
        <f t="shared" si="3"/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</row>
    <row r="23" spans="1:10" x14ac:dyDescent="0.25">
      <c r="A23" s="19" t="s">
        <v>23</v>
      </c>
      <c r="B23" s="20"/>
      <c r="C23" s="21"/>
      <c r="D23" s="22"/>
      <c r="E23" s="24">
        <f>SUM(F23:J23)</f>
        <v>97.03</v>
      </c>
      <c r="F23" s="40">
        <f>91.45+5.58</f>
        <v>97.03</v>
      </c>
      <c r="G23" s="24">
        <v>0</v>
      </c>
      <c r="H23" s="24">
        <v>0</v>
      </c>
      <c r="I23" s="24">
        <v>0</v>
      </c>
      <c r="J23" s="24">
        <v>0</v>
      </c>
    </row>
    <row r="24" spans="1:10" x14ac:dyDescent="0.25">
      <c r="A24" s="19" t="s">
        <v>24</v>
      </c>
      <c r="B24" s="20"/>
      <c r="C24" s="21"/>
      <c r="D24" s="22"/>
      <c r="E24" s="24">
        <f t="shared" ref="E24:E29" si="4">SUM(F24:J24)</f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1:10" x14ac:dyDescent="0.25">
      <c r="A25" s="19" t="s">
        <v>25</v>
      </c>
      <c r="B25" s="20"/>
      <c r="C25" s="21"/>
      <c r="D25" s="22"/>
      <c r="E25" s="24">
        <f t="shared" si="4"/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</row>
    <row r="26" spans="1:10" x14ac:dyDescent="0.25">
      <c r="A26" s="19" t="s">
        <v>8</v>
      </c>
      <c r="B26" s="20"/>
      <c r="C26" s="21"/>
      <c r="D26" s="22"/>
      <c r="E26" s="24">
        <f t="shared" si="4"/>
        <v>43334.69</v>
      </c>
      <c r="F26" s="24">
        <f>6029.75+3786.81</f>
        <v>9816.56</v>
      </c>
      <c r="G26" s="24">
        <v>17019.48</v>
      </c>
      <c r="H26" s="24">
        <v>0</v>
      </c>
      <c r="I26" s="24">
        <v>12800.67</v>
      </c>
      <c r="J26" s="24">
        <v>3697.98</v>
      </c>
    </row>
    <row r="27" spans="1:10" x14ac:dyDescent="0.25">
      <c r="A27" s="19" t="s">
        <v>26</v>
      </c>
      <c r="B27" s="20"/>
      <c r="C27" s="21"/>
      <c r="D27" s="22"/>
      <c r="E27" s="24">
        <f t="shared" si="4"/>
        <v>12177.57</v>
      </c>
      <c r="F27" s="24">
        <v>12177.57</v>
      </c>
      <c r="G27" s="24">
        <v>0</v>
      </c>
      <c r="H27" s="24">
        <v>0</v>
      </c>
      <c r="I27" s="24">
        <v>0</v>
      </c>
      <c r="J27" s="24">
        <v>0</v>
      </c>
    </row>
    <row r="28" spans="1:10" x14ac:dyDescent="0.25">
      <c r="A28" s="19" t="s">
        <v>14</v>
      </c>
      <c r="B28" s="20"/>
      <c r="C28" s="21"/>
      <c r="D28" s="22"/>
      <c r="E28" s="24">
        <f t="shared" si="4"/>
        <v>24100</v>
      </c>
      <c r="F28" s="24">
        <v>13500</v>
      </c>
      <c r="G28" s="24">
        <v>0</v>
      </c>
      <c r="H28" s="24">
        <v>0</v>
      </c>
      <c r="I28" s="24">
        <v>10600</v>
      </c>
      <c r="J28" s="24">
        <v>0</v>
      </c>
    </row>
    <row r="29" spans="1:10" x14ac:dyDescent="0.25">
      <c r="A29" s="19" t="s">
        <v>27</v>
      </c>
      <c r="B29" s="20"/>
      <c r="C29" s="21"/>
      <c r="D29" s="22"/>
      <c r="E29" s="24">
        <f t="shared" si="4"/>
        <v>3983</v>
      </c>
      <c r="F29" s="24">
        <v>0</v>
      </c>
      <c r="G29" s="24">
        <v>3983</v>
      </c>
      <c r="H29" s="24">
        <v>0</v>
      </c>
      <c r="I29" s="24">
        <v>0</v>
      </c>
      <c r="J29" s="24">
        <v>0</v>
      </c>
    </row>
    <row r="30" spans="1:10" x14ac:dyDescent="0.25">
      <c r="A30" s="35" t="s">
        <v>28</v>
      </c>
      <c r="B30" s="36"/>
      <c r="C30" s="37"/>
      <c r="D30" s="38"/>
      <c r="E30" s="39">
        <f>SUM(F30:J30)</f>
        <v>205.51999999999998</v>
      </c>
      <c r="F30" s="39">
        <f>SUM(F31:F35)</f>
        <v>205.51999999999998</v>
      </c>
      <c r="G30" s="39">
        <f>SUM(G31:G35)</f>
        <v>0</v>
      </c>
      <c r="H30" s="39">
        <f>SUM(H31:H35)</f>
        <v>0</v>
      </c>
      <c r="I30" s="39">
        <f>SUM(I31:I35)</f>
        <v>0</v>
      </c>
      <c r="J30" s="39">
        <f>SUM(J31:J35)</f>
        <v>0</v>
      </c>
    </row>
    <row r="31" spans="1:10" x14ac:dyDescent="0.25">
      <c r="A31" s="19" t="s">
        <v>19</v>
      </c>
      <c r="B31" s="20"/>
      <c r="C31" s="21"/>
      <c r="D31" s="22"/>
      <c r="E31" s="23">
        <f>SUM(F31:J31)</f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x14ac:dyDescent="0.25">
      <c r="A32" s="19" t="s">
        <v>20</v>
      </c>
      <c r="B32" s="20"/>
      <c r="C32" s="21"/>
      <c r="D32" s="22"/>
      <c r="E32" s="23">
        <f t="shared" ref="E32:E35" si="5">SUM(F32:J32)</f>
        <v>143.69999999999999</v>
      </c>
      <c r="F32" s="23">
        <v>143.69999999999999</v>
      </c>
      <c r="G32" s="23">
        <v>0</v>
      </c>
      <c r="H32" s="23">
        <v>0</v>
      </c>
      <c r="I32" s="23">
        <v>0</v>
      </c>
      <c r="J32" s="23">
        <v>0</v>
      </c>
    </row>
    <row r="33" spans="1:10" x14ac:dyDescent="0.25">
      <c r="A33" s="19" t="s">
        <v>23</v>
      </c>
      <c r="B33" s="20"/>
      <c r="C33" s="21"/>
      <c r="D33" s="22"/>
      <c r="E33" s="23">
        <f t="shared" si="5"/>
        <v>61.82</v>
      </c>
      <c r="F33" s="23">
        <v>61.82</v>
      </c>
      <c r="G33" s="23">
        <v>0</v>
      </c>
      <c r="H33" s="23">
        <v>0</v>
      </c>
      <c r="I33" s="23">
        <v>0</v>
      </c>
      <c r="J33" s="23">
        <v>0</v>
      </c>
    </row>
    <row r="34" spans="1:10" x14ac:dyDescent="0.25">
      <c r="A34" s="19" t="s">
        <v>29</v>
      </c>
      <c r="B34" s="20"/>
      <c r="C34" s="21"/>
      <c r="D34" s="22"/>
      <c r="E34" s="23">
        <f t="shared" si="5"/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</row>
    <row r="35" spans="1:10" x14ac:dyDescent="0.25">
      <c r="A35" s="19" t="s">
        <v>25</v>
      </c>
      <c r="B35" s="20"/>
      <c r="C35" s="21"/>
      <c r="D35" s="22"/>
      <c r="E35" s="23">
        <f t="shared" si="5"/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</row>
    <row r="36" spans="1:10" x14ac:dyDescent="0.25">
      <c r="A36" s="35" t="s">
        <v>30</v>
      </c>
      <c r="B36" s="36"/>
      <c r="C36" s="37"/>
      <c r="D36" s="38"/>
      <c r="E36" s="39">
        <f>SUM(F36:J36)</f>
        <v>626.41</v>
      </c>
      <c r="F36" s="39">
        <f>SUM(F37:F42)</f>
        <v>626.41</v>
      </c>
      <c r="G36" s="39">
        <f t="shared" ref="G36:J36" si="6">SUM(G37:G42)</f>
        <v>0</v>
      </c>
      <c r="H36" s="39">
        <f t="shared" si="6"/>
        <v>0</v>
      </c>
      <c r="I36" s="39">
        <f t="shared" si="6"/>
        <v>0</v>
      </c>
      <c r="J36" s="39">
        <f t="shared" si="6"/>
        <v>0</v>
      </c>
    </row>
    <row r="37" spans="1:10" x14ac:dyDescent="0.25">
      <c r="A37" s="19" t="s">
        <v>19</v>
      </c>
      <c r="B37" s="20"/>
      <c r="C37" s="21"/>
      <c r="D37" s="22"/>
      <c r="E37" s="41">
        <f>SUM(F37:J37)</f>
        <v>0</v>
      </c>
      <c r="F37" s="41">
        <f t="shared" ref="F37:G42" si="7">SUM(G37:K37)</f>
        <v>0</v>
      </c>
      <c r="G37" s="41">
        <f t="shared" si="7"/>
        <v>0</v>
      </c>
      <c r="H37" s="41">
        <f t="shared" ref="H37:I42" si="8">SUM(J37:M37)</f>
        <v>0</v>
      </c>
      <c r="I37" s="41">
        <f t="shared" si="8"/>
        <v>0</v>
      </c>
      <c r="J37" s="41">
        <f t="shared" ref="J37:J42" si="9">SUM(K37:N37)</f>
        <v>0</v>
      </c>
    </row>
    <row r="38" spans="1:10" x14ac:dyDescent="0.25">
      <c r="A38" s="19" t="s">
        <v>20</v>
      </c>
      <c r="B38" s="20"/>
      <c r="C38" s="21"/>
      <c r="D38" s="22"/>
      <c r="E38" s="41">
        <f t="shared" ref="E38:E42" si="10">SUM(F38:J38)</f>
        <v>626.41</v>
      </c>
      <c r="F38" s="41">
        <v>626.41</v>
      </c>
      <c r="G38" s="41">
        <f t="shared" si="7"/>
        <v>0</v>
      </c>
      <c r="H38" s="41">
        <f t="shared" si="8"/>
        <v>0</v>
      </c>
      <c r="I38" s="41">
        <f t="shared" si="8"/>
        <v>0</v>
      </c>
      <c r="J38" s="41">
        <f t="shared" si="9"/>
        <v>0</v>
      </c>
    </row>
    <row r="39" spans="1:10" x14ac:dyDescent="0.25">
      <c r="A39" s="19" t="s">
        <v>23</v>
      </c>
      <c r="B39" s="20"/>
      <c r="C39" s="21"/>
      <c r="D39" s="22"/>
      <c r="E39" s="41">
        <f t="shared" si="10"/>
        <v>0</v>
      </c>
      <c r="F39" s="41">
        <f t="shared" si="7"/>
        <v>0</v>
      </c>
      <c r="G39" s="41">
        <f t="shared" si="7"/>
        <v>0</v>
      </c>
      <c r="H39" s="41">
        <f t="shared" si="8"/>
        <v>0</v>
      </c>
      <c r="I39" s="41">
        <f t="shared" si="8"/>
        <v>0</v>
      </c>
      <c r="J39" s="41">
        <f t="shared" si="9"/>
        <v>0</v>
      </c>
    </row>
    <row r="40" spans="1:10" x14ac:dyDescent="0.25">
      <c r="A40" s="19" t="s">
        <v>31</v>
      </c>
      <c r="B40" s="20"/>
      <c r="C40" s="21"/>
      <c r="D40" s="22"/>
      <c r="E40" s="41">
        <f t="shared" si="10"/>
        <v>0</v>
      </c>
      <c r="F40" s="41">
        <v>0</v>
      </c>
      <c r="G40" s="41">
        <v>0</v>
      </c>
      <c r="H40" s="41">
        <v>0</v>
      </c>
      <c r="I40" s="41">
        <f t="shared" si="8"/>
        <v>0</v>
      </c>
      <c r="J40" s="41">
        <f t="shared" si="9"/>
        <v>0</v>
      </c>
    </row>
    <row r="41" spans="1:10" x14ac:dyDescent="0.25">
      <c r="A41" s="19" t="s">
        <v>29</v>
      </c>
      <c r="B41" s="20"/>
      <c r="C41" s="21"/>
      <c r="D41" s="22"/>
      <c r="E41" s="41">
        <f t="shared" si="10"/>
        <v>0</v>
      </c>
      <c r="F41" s="41">
        <f t="shared" si="7"/>
        <v>0</v>
      </c>
      <c r="G41" s="41">
        <f t="shared" si="7"/>
        <v>0</v>
      </c>
      <c r="H41" s="41">
        <f t="shared" si="8"/>
        <v>0</v>
      </c>
      <c r="I41" s="41">
        <f t="shared" si="8"/>
        <v>0</v>
      </c>
      <c r="J41" s="41">
        <f t="shared" si="9"/>
        <v>0</v>
      </c>
    </row>
    <row r="42" spans="1:10" x14ac:dyDescent="0.25">
      <c r="A42" s="19" t="s">
        <v>25</v>
      </c>
      <c r="B42" s="20"/>
      <c r="C42" s="21"/>
      <c r="D42" s="22"/>
      <c r="E42" s="41">
        <f t="shared" si="10"/>
        <v>0</v>
      </c>
      <c r="F42" s="41">
        <f t="shared" si="7"/>
        <v>0</v>
      </c>
      <c r="G42" s="41">
        <f t="shared" si="7"/>
        <v>0</v>
      </c>
      <c r="H42" s="41">
        <f t="shared" si="8"/>
        <v>0</v>
      </c>
      <c r="I42" s="41">
        <f t="shared" si="8"/>
        <v>0</v>
      </c>
      <c r="J42" s="41">
        <f t="shared" si="9"/>
        <v>0</v>
      </c>
    </row>
    <row r="43" spans="1:10" x14ac:dyDescent="0.25">
      <c r="A43" s="35" t="s">
        <v>32</v>
      </c>
      <c r="B43" s="36"/>
      <c r="C43" s="37"/>
      <c r="D43" s="38"/>
      <c r="E43" s="39">
        <f>SUM(F43:J43)</f>
        <v>0</v>
      </c>
      <c r="F43" s="39">
        <f>SUM(F44:F49)</f>
        <v>0</v>
      </c>
      <c r="G43" s="39">
        <f t="shared" ref="G43:J43" si="11">SUM(G44:G49)</f>
        <v>0</v>
      </c>
      <c r="H43" s="39">
        <f t="shared" si="11"/>
        <v>0</v>
      </c>
      <c r="I43" s="39">
        <f t="shared" si="11"/>
        <v>0</v>
      </c>
      <c r="J43" s="39">
        <f t="shared" si="11"/>
        <v>0</v>
      </c>
    </row>
    <row r="44" spans="1:10" x14ac:dyDescent="0.25">
      <c r="A44" s="19" t="s">
        <v>19</v>
      </c>
      <c r="B44" s="20"/>
      <c r="C44" s="21"/>
      <c r="D44" s="22"/>
      <c r="E44" s="42">
        <f>SUM(F44:J44)</f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</row>
    <row r="45" spans="1:10" x14ac:dyDescent="0.25">
      <c r="A45" s="19" t="s">
        <v>20</v>
      </c>
      <c r="B45" s="20"/>
      <c r="C45" s="21"/>
      <c r="D45" s="22"/>
      <c r="E45" s="42">
        <f t="shared" ref="E45:E49" si="12">SUM(F45:J45)</f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</row>
    <row r="46" spans="1:10" x14ac:dyDescent="0.25">
      <c r="A46" s="19" t="s">
        <v>23</v>
      </c>
      <c r="B46" s="20"/>
      <c r="C46" s="21"/>
      <c r="D46" s="22"/>
      <c r="E46" s="42">
        <f t="shared" si="12"/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</row>
    <row r="47" spans="1:10" x14ac:dyDescent="0.25">
      <c r="A47" s="19" t="s">
        <v>31</v>
      </c>
      <c r="B47" s="20"/>
      <c r="C47" s="21"/>
      <c r="D47" s="22"/>
      <c r="E47" s="42">
        <f t="shared" si="12"/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</row>
    <row r="48" spans="1:10" x14ac:dyDescent="0.25">
      <c r="A48" s="19" t="s">
        <v>29</v>
      </c>
      <c r="B48" s="20"/>
      <c r="C48" s="21"/>
      <c r="D48" s="22"/>
      <c r="E48" s="42">
        <f t="shared" si="12"/>
        <v>0</v>
      </c>
      <c r="F48" s="43">
        <v>0</v>
      </c>
      <c r="G48" s="42">
        <v>0</v>
      </c>
      <c r="H48" s="42">
        <v>0</v>
      </c>
      <c r="I48" s="42">
        <v>0</v>
      </c>
      <c r="J48" s="42">
        <v>0</v>
      </c>
    </row>
    <row r="49" spans="1:10" x14ac:dyDescent="0.25">
      <c r="A49" s="19" t="s">
        <v>25</v>
      </c>
      <c r="B49" s="20"/>
      <c r="C49" s="21"/>
      <c r="D49" s="22"/>
      <c r="E49" s="42">
        <f t="shared" si="12"/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</row>
    <row r="50" spans="1:10" x14ac:dyDescent="0.25">
      <c r="A50" s="35" t="s">
        <v>33</v>
      </c>
      <c r="B50" s="36"/>
      <c r="C50" s="37"/>
      <c r="D50" s="38"/>
      <c r="E50" s="39">
        <f>SUM(F50:J50)</f>
        <v>39.71</v>
      </c>
      <c r="F50" s="39">
        <f>SUM(F51:F55)</f>
        <v>39.71</v>
      </c>
      <c r="G50" s="39">
        <f t="shared" ref="G50:J50" si="13">SUM(G51:G55)</f>
        <v>0</v>
      </c>
      <c r="H50" s="39">
        <f t="shared" si="13"/>
        <v>0</v>
      </c>
      <c r="I50" s="39">
        <f t="shared" si="13"/>
        <v>0</v>
      </c>
      <c r="J50" s="39">
        <f t="shared" si="13"/>
        <v>0</v>
      </c>
    </row>
    <row r="51" spans="1:10" x14ac:dyDescent="0.25">
      <c r="A51" s="19" t="s">
        <v>19</v>
      </c>
      <c r="B51" s="20"/>
      <c r="C51" s="21"/>
      <c r="D51" s="22"/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</row>
    <row r="52" spans="1:10" x14ac:dyDescent="0.25">
      <c r="A52" s="19" t="s">
        <v>20</v>
      </c>
      <c r="B52" s="20"/>
      <c r="C52" s="21"/>
      <c r="D52" s="22"/>
      <c r="E52" s="42">
        <v>0</v>
      </c>
      <c r="F52" s="25">
        <v>0</v>
      </c>
      <c r="G52" s="42">
        <v>0</v>
      </c>
      <c r="H52" s="42">
        <v>0</v>
      </c>
      <c r="I52" s="42">
        <v>0</v>
      </c>
      <c r="J52" s="42">
        <v>0</v>
      </c>
    </row>
    <row r="53" spans="1:10" x14ac:dyDescent="0.25">
      <c r="A53" s="19" t="s">
        <v>23</v>
      </c>
      <c r="B53" s="20"/>
      <c r="C53" s="21"/>
      <c r="D53" s="22"/>
      <c r="E53" s="42">
        <f>SUM(F53:J53)</f>
        <v>39.71</v>
      </c>
      <c r="F53" s="42">
        <v>39.71</v>
      </c>
      <c r="G53" s="42">
        <v>0</v>
      </c>
      <c r="H53" s="42">
        <v>0</v>
      </c>
      <c r="I53" s="42">
        <v>0</v>
      </c>
      <c r="J53" s="42">
        <v>0</v>
      </c>
    </row>
    <row r="54" spans="1:10" x14ac:dyDescent="0.25">
      <c r="A54" s="19" t="s">
        <v>29</v>
      </c>
      <c r="B54" s="20"/>
      <c r="C54" s="21"/>
      <c r="D54" s="22"/>
      <c r="E54" s="42">
        <v>0</v>
      </c>
      <c r="F54" s="25">
        <v>0</v>
      </c>
      <c r="G54" s="42">
        <v>0</v>
      </c>
      <c r="H54" s="42">
        <v>0</v>
      </c>
      <c r="I54" s="42">
        <v>0</v>
      </c>
      <c r="J54" s="42">
        <v>0</v>
      </c>
    </row>
    <row r="55" spans="1:10" x14ac:dyDescent="0.25">
      <c r="A55" s="19" t="s">
        <v>25</v>
      </c>
      <c r="B55" s="20"/>
      <c r="C55" s="21"/>
      <c r="D55" s="22"/>
      <c r="E55" s="42">
        <v>0</v>
      </c>
      <c r="F55" s="25">
        <v>0</v>
      </c>
      <c r="G55" s="42">
        <v>0</v>
      </c>
      <c r="H55" s="42">
        <v>0</v>
      </c>
      <c r="I55" s="42">
        <v>0</v>
      </c>
      <c r="J55" s="42">
        <v>0</v>
      </c>
    </row>
    <row r="56" spans="1:10" x14ac:dyDescent="0.25">
      <c r="A56" s="35" t="s">
        <v>34</v>
      </c>
      <c r="B56" s="36"/>
      <c r="C56" s="37"/>
      <c r="D56" s="38"/>
      <c r="E56" s="39">
        <f>SUM(F56:J56)</f>
        <v>0</v>
      </c>
      <c r="F56" s="39">
        <f>SUM(F57:F58)</f>
        <v>0</v>
      </c>
      <c r="G56" s="39">
        <f t="shared" ref="G56:J56" si="14">SUM(G57:G58)</f>
        <v>0</v>
      </c>
      <c r="H56" s="39">
        <f t="shared" si="14"/>
        <v>0</v>
      </c>
      <c r="I56" s="39">
        <f t="shared" si="14"/>
        <v>0</v>
      </c>
      <c r="J56" s="39">
        <f t="shared" si="14"/>
        <v>0</v>
      </c>
    </row>
    <row r="57" spans="1:10" x14ac:dyDescent="0.25">
      <c r="A57" s="19" t="s">
        <v>31</v>
      </c>
      <c r="B57" s="20"/>
      <c r="C57" s="21"/>
      <c r="D57" s="22"/>
      <c r="E57" s="23">
        <f>SUM(F57:J57)</f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</row>
    <row r="58" spans="1:10" x14ac:dyDescent="0.25">
      <c r="A58" s="19" t="s">
        <v>29</v>
      </c>
      <c r="B58" s="20"/>
      <c r="C58" s="21"/>
      <c r="D58" s="22"/>
      <c r="E58" s="23">
        <f>+F58</f>
        <v>0</v>
      </c>
      <c r="F58" s="43">
        <v>0</v>
      </c>
      <c r="G58" s="42">
        <v>0</v>
      </c>
      <c r="H58" s="42">
        <v>0</v>
      </c>
      <c r="I58" s="42">
        <v>0</v>
      </c>
      <c r="J58" s="42">
        <v>0</v>
      </c>
    </row>
    <row r="59" spans="1:10" x14ac:dyDescent="0.25">
      <c r="A59" s="35" t="s">
        <v>35</v>
      </c>
      <c r="B59" s="36"/>
      <c r="C59" s="37"/>
      <c r="D59" s="38"/>
      <c r="E59" s="44">
        <f>SUM(F59:J59)</f>
        <v>2.36</v>
      </c>
      <c r="F59" s="44">
        <v>2.36</v>
      </c>
      <c r="G59" s="44">
        <v>0</v>
      </c>
      <c r="H59" s="45">
        <v>0</v>
      </c>
      <c r="I59" s="45">
        <v>0</v>
      </c>
      <c r="J59" s="45">
        <v>0</v>
      </c>
    </row>
    <row r="60" spans="1:10" x14ac:dyDescent="0.25">
      <c r="A60" s="35" t="s">
        <v>36</v>
      </c>
      <c r="B60" s="36"/>
      <c r="C60" s="37"/>
      <c r="D60" s="38"/>
      <c r="E60" s="44">
        <f t="shared" ref="E60:E61" si="15">SUM(F60:J60)</f>
        <v>108.93</v>
      </c>
      <c r="F60" s="44">
        <v>108.93</v>
      </c>
      <c r="G60" s="44">
        <v>0</v>
      </c>
      <c r="H60" s="45">
        <v>0</v>
      </c>
      <c r="I60" s="45">
        <v>0</v>
      </c>
      <c r="J60" s="45">
        <v>0</v>
      </c>
    </row>
    <row r="61" spans="1:10" x14ac:dyDescent="0.25">
      <c r="A61" s="35" t="s">
        <v>37</v>
      </c>
      <c r="B61" s="36"/>
      <c r="C61" s="37"/>
      <c r="D61" s="38"/>
      <c r="E61" s="44">
        <f t="shared" si="15"/>
        <v>1.33</v>
      </c>
      <c r="F61" s="44">
        <v>1.33</v>
      </c>
      <c r="G61" s="44">
        <v>0</v>
      </c>
      <c r="H61" s="45">
        <v>0</v>
      </c>
      <c r="I61" s="45">
        <v>0</v>
      </c>
      <c r="J61" s="45">
        <v>0</v>
      </c>
    </row>
    <row r="62" spans="1:10" x14ac:dyDescent="0.25">
      <c r="A62" s="46"/>
      <c r="B62" s="47"/>
      <c r="C62" s="48"/>
      <c r="D62" s="49"/>
      <c r="E62" s="50"/>
      <c r="F62" s="50"/>
      <c r="G62" s="50"/>
      <c r="H62" s="50"/>
      <c r="I62" s="50"/>
      <c r="J62" s="50"/>
    </row>
    <row r="63" spans="1:10" x14ac:dyDescent="0.25">
      <c r="A63" s="35" t="s">
        <v>38</v>
      </c>
      <c r="B63" s="36"/>
      <c r="C63" s="37"/>
      <c r="D63" s="38"/>
      <c r="E63" s="44">
        <f>SUM(F63:J63)</f>
        <v>2241.6999999999998</v>
      </c>
      <c r="F63" s="44">
        <f>SUM(F64)</f>
        <v>2241.6999999999998</v>
      </c>
      <c r="G63" s="44">
        <v>0</v>
      </c>
      <c r="H63" s="44">
        <v>0</v>
      </c>
      <c r="I63" s="44">
        <v>0</v>
      </c>
      <c r="J63" s="44">
        <v>0</v>
      </c>
    </row>
    <row r="64" spans="1:10" x14ac:dyDescent="0.25">
      <c r="A64" s="19"/>
      <c r="B64" s="20"/>
      <c r="C64" s="21"/>
      <c r="D64" s="22"/>
      <c r="E64" s="23">
        <f>+F64</f>
        <v>2241.6999999999998</v>
      </c>
      <c r="F64" s="23">
        <v>2241.6999999999998</v>
      </c>
      <c r="G64" s="43">
        <v>0</v>
      </c>
      <c r="H64" s="43">
        <v>0</v>
      </c>
      <c r="I64" s="43">
        <v>0</v>
      </c>
      <c r="J64" s="43">
        <v>0</v>
      </c>
    </row>
    <row r="65" spans="1:10" x14ac:dyDescent="0.25">
      <c r="A65" s="35" t="s">
        <v>39</v>
      </c>
      <c r="B65" s="36"/>
      <c r="C65" s="37"/>
      <c r="D65" s="38"/>
      <c r="E65" s="51">
        <f>SUM(F65:J65)</f>
        <v>84834.35</v>
      </c>
      <c r="F65" s="51">
        <f>SUM(F66:F81)</f>
        <v>15872.630000000001</v>
      </c>
      <c r="G65" s="51">
        <f>SUM(G66:G81)</f>
        <v>65759.930000000008</v>
      </c>
      <c r="H65" s="51">
        <f>SUM(H66:H81)</f>
        <v>3201.79</v>
      </c>
      <c r="I65" s="51">
        <f>SUM(I66:I81)</f>
        <v>0</v>
      </c>
      <c r="J65" s="51">
        <f>SUM(J66:J81)</f>
        <v>0</v>
      </c>
    </row>
    <row r="66" spans="1:10" x14ac:dyDescent="0.25">
      <c r="A66" s="19" t="s">
        <v>40</v>
      </c>
      <c r="B66" s="20"/>
      <c r="C66" s="21"/>
      <c r="D66" s="22"/>
      <c r="E66" s="23">
        <f>SUM(F66:J66)</f>
        <v>22264.289999999997</v>
      </c>
      <c r="F66" s="23">
        <v>1774.53</v>
      </c>
      <c r="G66" s="23">
        <f>19018.41+386.35</f>
        <v>19404.759999999998</v>
      </c>
      <c r="H66" s="23">
        <v>1085</v>
      </c>
      <c r="I66" s="23">
        <v>0</v>
      </c>
      <c r="J66" s="25">
        <v>0</v>
      </c>
    </row>
    <row r="67" spans="1:10" x14ac:dyDescent="0.25">
      <c r="A67" s="19" t="s">
        <v>41</v>
      </c>
      <c r="B67" s="20"/>
      <c r="C67" s="21"/>
      <c r="D67" s="22"/>
      <c r="E67" s="23">
        <f t="shared" ref="E67:E80" si="16">SUM(F67:J67)</f>
        <v>0</v>
      </c>
      <c r="F67" s="43">
        <v>0</v>
      </c>
      <c r="G67" s="23">
        <v>0</v>
      </c>
      <c r="H67" s="23">
        <v>0</v>
      </c>
      <c r="I67" s="23">
        <v>0</v>
      </c>
      <c r="J67" s="23">
        <v>0</v>
      </c>
    </row>
    <row r="68" spans="1:10" x14ac:dyDescent="0.25">
      <c r="A68" s="19" t="s">
        <v>42</v>
      </c>
      <c r="B68" s="20"/>
      <c r="C68" s="21"/>
      <c r="D68" s="22"/>
      <c r="E68" s="23">
        <f>SUM(F68:J68)</f>
        <v>1586.85</v>
      </c>
      <c r="F68" s="23">
        <v>0</v>
      </c>
      <c r="G68" s="43">
        <v>900</v>
      </c>
      <c r="H68" s="43">
        <v>686.85</v>
      </c>
      <c r="I68" s="43">
        <v>0</v>
      </c>
      <c r="J68" s="43">
        <v>0</v>
      </c>
    </row>
    <row r="69" spans="1:10" x14ac:dyDescent="0.25">
      <c r="A69" s="19" t="s">
        <v>43</v>
      </c>
      <c r="B69" s="20"/>
      <c r="C69" s="21"/>
      <c r="D69" s="22"/>
      <c r="E69" s="23">
        <f>SUM(F69:J69)</f>
        <v>4977.22</v>
      </c>
      <c r="F69" s="23">
        <v>0</v>
      </c>
      <c r="G69" s="43">
        <f>2673.77+2187.33</f>
        <v>4861.1000000000004</v>
      </c>
      <c r="H69" s="43">
        <f>38.5+77.62</f>
        <v>116.12</v>
      </c>
      <c r="I69" s="43">
        <v>0</v>
      </c>
      <c r="J69" s="43">
        <v>0</v>
      </c>
    </row>
    <row r="70" spans="1:10" x14ac:dyDescent="0.25">
      <c r="A70" s="19" t="s">
        <v>44</v>
      </c>
      <c r="B70" s="20"/>
      <c r="C70" s="21"/>
      <c r="D70" s="22"/>
      <c r="E70" s="23">
        <f>SUM(F70:J70)</f>
        <v>7180</v>
      </c>
      <c r="F70" s="43">
        <v>0</v>
      </c>
      <c r="G70" s="43">
        <v>7180</v>
      </c>
      <c r="H70" s="43">
        <v>0</v>
      </c>
      <c r="I70" s="43">
        <v>0</v>
      </c>
      <c r="J70" s="43">
        <v>0</v>
      </c>
    </row>
    <row r="71" spans="1:10" x14ac:dyDescent="0.25">
      <c r="A71" s="19" t="s">
        <v>45</v>
      </c>
      <c r="B71" s="20"/>
      <c r="C71" s="21"/>
      <c r="D71" s="22"/>
      <c r="E71" s="23">
        <f t="shared" si="16"/>
        <v>0</v>
      </c>
      <c r="F71" s="43">
        <v>0</v>
      </c>
      <c r="G71" s="43">
        <v>0</v>
      </c>
      <c r="H71" s="43">
        <v>0</v>
      </c>
      <c r="I71" s="23">
        <f t="shared" ref="I71" si="17">SUM(K71:N71)</f>
        <v>0</v>
      </c>
      <c r="J71" s="23">
        <f t="shared" ref="J71" si="18">SUM(K71:N71)</f>
        <v>0</v>
      </c>
    </row>
    <row r="72" spans="1:10" x14ac:dyDescent="0.25">
      <c r="A72" s="19" t="s">
        <v>46</v>
      </c>
      <c r="B72" s="20"/>
      <c r="C72" s="21"/>
      <c r="D72" s="22"/>
      <c r="E72" s="23">
        <f t="shared" si="16"/>
        <v>17879.11</v>
      </c>
      <c r="F72" s="23">
        <v>2643.23</v>
      </c>
      <c r="G72" s="43">
        <v>15235.88</v>
      </c>
      <c r="H72" s="23">
        <v>0</v>
      </c>
      <c r="I72" s="23">
        <v>0</v>
      </c>
      <c r="J72" s="25">
        <v>0</v>
      </c>
    </row>
    <row r="73" spans="1:10" x14ac:dyDescent="0.25">
      <c r="A73" s="19" t="s">
        <v>47</v>
      </c>
      <c r="B73" s="20"/>
      <c r="C73" s="21"/>
      <c r="D73" s="22"/>
      <c r="E73" s="23">
        <f t="shared" si="16"/>
        <v>765.96</v>
      </c>
      <c r="F73" s="23">
        <v>22</v>
      </c>
      <c r="G73" s="43">
        <v>743.96</v>
      </c>
      <c r="H73" s="23">
        <v>0</v>
      </c>
      <c r="I73" s="23">
        <v>0</v>
      </c>
      <c r="J73" s="23">
        <v>0</v>
      </c>
    </row>
    <row r="74" spans="1:10" x14ac:dyDescent="0.25">
      <c r="A74" s="19" t="s">
        <v>48</v>
      </c>
      <c r="B74" s="20"/>
      <c r="C74" s="21"/>
      <c r="D74" s="22"/>
      <c r="E74" s="23">
        <f t="shared" si="16"/>
        <v>1483.15</v>
      </c>
      <c r="F74" s="23">
        <v>0</v>
      </c>
      <c r="G74" s="43">
        <v>1390</v>
      </c>
      <c r="H74" s="23">
        <v>93.15</v>
      </c>
      <c r="I74" s="23">
        <v>0</v>
      </c>
      <c r="J74" s="25">
        <v>0</v>
      </c>
    </row>
    <row r="75" spans="1:10" x14ac:dyDescent="0.25">
      <c r="A75" s="19" t="s">
        <v>49</v>
      </c>
      <c r="B75" s="20"/>
      <c r="C75" s="21"/>
      <c r="D75" s="22"/>
      <c r="E75" s="23">
        <f t="shared" si="16"/>
        <v>5336.59</v>
      </c>
      <c r="F75" s="43">
        <v>201.82</v>
      </c>
      <c r="G75" s="43">
        <v>5134.7700000000004</v>
      </c>
      <c r="H75" s="43">
        <v>0</v>
      </c>
      <c r="I75" s="23">
        <v>0</v>
      </c>
      <c r="J75" s="23">
        <v>0</v>
      </c>
    </row>
    <row r="76" spans="1:10" x14ac:dyDescent="0.25">
      <c r="A76" s="19" t="s">
        <v>50</v>
      </c>
      <c r="B76" s="20" t="s">
        <v>50</v>
      </c>
      <c r="C76" s="21"/>
      <c r="D76" s="22"/>
      <c r="E76" s="23">
        <f t="shared" si="16"/>
        <v>3715.4</v>
      </c>
      <c r="F76" s="23">
        <v>0</v>
      </c>
      <c r="G76" s="43">
        <v>3440.4</v>
      </c>
      <c r="H76" s="43">
        <v>275</v>
      </c>
      <c r="I76" s="23">
        <v>0</v>
      </c>
      <c r="J76" s="23">
        <v>0</v>
      </c>
    </row>
    <row r="77" spans="1:10" x14ac:dyDescent="0.25">
      <c r="A77" s="19" t="s">
        <v>51</v>
      </c>
      <c r="B77" s="20"/>
      <c r="C77" s="21"/>
      <c r="D77" s="22"/>
      <c r="E77" s="23">
        <f t="shared" si="16"/>
        <v>0</v>
      </c>
      <c r="F77" s="43">
        <v>0</v>
      </c>
      <c r="G77" s="43"/>
      <c r="H77" s="43">
        <v>0</v>
      </c>
      <c r="I77" s="23">
        <v>0</v>
      </c>
      <c r="J77" s="23">
        <v>0</v>
      </c>
    </row>
    <row r="78" spans="1:10" x14ac:dyDescent="0.25">
      <c r="A78" s="19" t="s">
        <v>52</v>
      </c>
      <c r="B78" s="20"/>
      <c r="C78" s="21"/>
      <c r="D78" s="22"/>
      <c r="E78" s="23">
        <f t="shared" si="16"/>
        <v>11744.330000000002</v>
      </c>
      <c r="F78" s="23">
        <v>6793.77</v>
      </c>
      <c r="G78" s="43">
        <f>2956.01+1942.8</f>
        <v>4898.8100000000004</v>
      </c>
      <c r="H78" s="43">
        <v>51.75</v>
      </c>
      <c r="I78" s="23">
        <v>0</v>
      </c>
      <c r="J78" s="23">
        <v>0</v>
      </c>
    </row>
    <row r="79" spans="1:10" x14ac:dyDescent="0.25">
      <c r="A79" s="19" t="s">
        <v>53</v>
      </c>
      <c r="B79" s="20"/>
      <c r="C79" s="21"/>
      <c r="D79" s="22"/>
      <c r="E79" s="23">
        <f t="shared" si="16"/>
        <v>6008.1200000000008</v>
      </c>
      <c r="F79" s="23">
        <f>1437.05+1811.25</f>
        <v>3248.3</v>
      </c>
      <c r="G79" s="43">
        <f>1742.52+125.38</f>
        <v>1867.9</v>
      </c>
      <c r="H79" s="23">
        <v>891.92</v>
      </c>
      <c r="I79" s="23">
        <v>0</v>
      </c>
      <c r="J79" s="23">
        <v>0</v>
      </c>
    </row>
    <row r="80" spans="1:10" x14ac:dyDescent="0.25">
      <c r="A80" s="19" t="s">
        <v>54</v>
      </c>
      <c r="B80" s="20"/>
      <c r="C80" s="21"/>
      <c r="D80" s="22"/>
      <c r="E80" s="23">
        <f t="shared" si="16"/>
        <v>598.6</v>
      </c>
      <c r="F80" s="23">
        <v>285.85000000000002</v>
      </c>
      <c r="G80" s="43">
        <v>310.75</v>
      </c>
      <c r="H80" s="23">
        <v>2</v>
      </c>
      <c r="I80" s="23">
        <v>0</v>
      </c>
      <c r="J80" s="25">
        <v>0</v>
      </c>
    </row>
    <row r="81" spans="1:10" x14ac:dyDescent="0.25">
      <c r="A81" s="19" t="s">
        <v>0</v>
      </c>
      <c r="B81" s="20"/>
      <c r="C81" s="21"/>
      <c r="D81" s="22"/>
      <c r="E81" s="23">
        <f>SUM(F81:J81)</f>
        <v>1294.73</v>
      </c>
      <c r="F81" s="23">
        <v>903.13</v>
      </c>
      <c r="G81" s="43">
        <v>391.6</v>
      </c>
      <c r="H81" s="23">
        <v>0</v>
      </c>
      <c r="I81" s="23">
        <v>0</v>
      </c>
      <c r="J81" s="23">
        <v>0</v>
      </c>
    </row>
    <row r="82" spans="1:10" x14ac:dyDescent="0.25">
      <c r="A82" s="52"/>
      <c r="B82" s="53"/>
      <c r="C82" s="54"/>
      <c r="D82" s="22"/>
      <c r="E82" s="23">
        <f>SUM(F82:J82)</f>
        <v>0</v>
      </c>
      <c r="F82" s="43"/>
      <c r="G82" s="43">
        <v>0</v>
      </c>
      <c r="H82" s="55">
        <v>0</v>
      </c>
      <c r="I82" s="55">
        <v>0</v>
      </c>
      <c r="J82" s="55">
        <v>0</v>
      </c>
    </row>
    <row r="83" spans="1:10" x14ac:dyDescent="0.25">
      <c r="A83" s="35" t="s">
        <v>55</v>
      </c>
      <c r="B83" s="36"/>
      <c r="C83" s="37"/>
      <c r="D83" s="38"/>
      <c r="E83" s="51">
        <f>SUM(F83:J83)</f>
        <v>8255.27</v>
      </c>
      <c r="F83" s="51">
        <f>SUM(F84:F85)</f>
        <v>22.53</v>
      </c>
      <c r="G83" s="51">
        <f t="shared" ref="G83:I83" si="19">SUM(G84:G85)</f>
        <v>5134.74</v>
      </c>
      <c r="H83" s="51">
        <f t="shared" si="19"/>
        <v>3098</v>
      </c>
      <c r="I83" s="51">
        <f t="shared" si="19"/>
        <v>0</v>
      </c>
      <c r="J83" s="51">
        <f>SUM(J84:J85)</f>
        <v>0</v>
      </c>
    </row>
    <row r="84" spans="1:10" x14ac:dyDescent="0.25">
      <c r="A84" s="19" t="s">
        <v>56</v>
      </c>
      <c r="B84" s="20"/>
      <c r="C84" s="21"/>
      <c r="D84" s="22"/>
      <c r="E84" s="23">
        <f>SUM(F84:H84)</f>
        <v>4755.66</v>
      </c>
      <c r="F84" s="43">
        <v>22.53</v>
      </c>
      <c r="G84" s="23">
        <v>2897.24</v>
      </c>
      <c r="H84" s="23">
        <v>1835.89</v>
      </c>
      <c r="I84" s="23">
        <v>0</v>
      </c>
      <c r="J84" s="25">
        <v>0</v>
      </c>
    </row>
    <row r="85" spans="1:10" x14ac:dyDescent="0.25">
      <c r="A85" s="19" t="s">
        <v>57</v>
      </c>
      <c r="B85" s="20"/>
      <c r="C85" s="21"/>
      <c r="D85" s="22"/>
      <c r="E85" s="23">
        <f>SUM(F85:H85)</f>
        <v>3499.6099999999997</v>
      </c>
      <c r="F85" s="43">
        <v>0</v>
      </c>
      <c r="G85" s="23">
        <v>2237.5</v>
      </c>
      <c r="H85" s="23">
        <v>1262.1099999999999</v>
      </c>
      <c r="I85" s="25">
        <v>0</v>
      </c>
      <c r="J85" s="25">
        <v>0</v>
      </c>
    </row>
    <row r="86" spans="1:10" x14ac:dyDescent="0.25">
      <c r="A86" s="35" t="s">
        <v>58</v>
      </c>
      <c r="B86" s="36"/>
      <c r="C86" s="37"/>
      <c r="D86" s="38"/>
      <c r="E86" s="51">
        <f>SUM(F86:J86)</f>
        <v>39486.959999999999</v>
      </c>
      <c r="F86" s="51">
        <f>SUM(F87:F87)</f>
        <v>0</v>
      </c>
      <c r="G86" s="51">
        <f>SUM(G87:G87)</f>
        <v>0</v>
      </c>
      <c r="H86" s="51">
        <f>SUM(H87:H87)</f>
        <v>0</v>
      </c>
      <c r="I86" s="51">
        <f>SUM(I87:I87)</f>
        <v>0</v>
      </c>
      <c r="J86" s="51">
        <f>SUM(J87:J88)</f>
        <v>39486.959999999999</v>
      </c>
    </row>
    <row r="87" spans="1:10" x14ac:dyDescent="0.25">
      <c r="A87" s="19" t="s">
        <v>59</v>
      </c>
      <c r="B87" s="20"/>
      <c r="C87" s="21"/>
      <c r="D87" s="22"/>
      <c r="E87" s="23">
        <f>SUM(F87:J87)</f>
        <v>29499.9</v>
      </c>
      <c r="F87" s="23">
        <v>0</v>
      </c>
      <c r="G87" s="23">
        <v>0</v>
      </c>
      <c r="H87" s="23">
        <v>0</v>
      </c>
      <c r="I87" s="23">
        <f>SUM(K87:M87)</f>
        <v>0</v>
      </c>
      <c r="J87" s="23">
        <v>29499.9</v>
      </c>
    </row>
    <row r="88" spans="1:10" x14ac:dyDescent="0.25">
      <c r="A88" s="19" t="s">
        <v>60</v>
      </c>
      <c r="B88" s="20"/>
      <c r="C88" s="21"/>
      <c r="D88" s="22"/>
      <c r="E88" s="23">
        <f>+J88</f>
        <v>9987.06</v>
      </c>
      <c r="F88" s="23">
        <v>0</v>
      </c>
      <c r="G88" s="23">
        <v>0</v>
      </c>
      <c r="H88" s="23">
        <v>0</v>
      </c>
      <c r="I88" s="23">
        <v>0</v>
      </c>
      <c r="J88" s="23">
        <v>9987.06</v>
      </c>
    </row>
    <row r="89" spans="1:10" x14ac:dyDescent="0.25">
      <c r="A89" s="35" t="s">
        <v>61</v>
      </c>
      <c r="B89" s="36"/>
      <c r="C89" s="37"/>
      <c r="D89" s="38"/>
      <c r="E89" s="39">
        <f>+E15-E17</f>
        <v>257402.88000000006</v>
      </c>
      <c r="F89" s="39">
        <f>+F15-F17</f>
        <v>-612.25999999999476</v>
      </c>
      <c r="G89" s="39">
        <f>+G15-G17</f>
        <v>37309.279999999984</v>
      </c>
      <c r="H89" s="39">
        <f t="shared" ref="H89:J89" si="20">+H15-H17</f>
        <v>174.55000000000018</v>
      </c>
      <c r="I89" s="39">
        <f t="shared" si="20"/>
        <v>1631.3300000000017</v>
      </c>
      <c r="J89" s="39">
        <f t="shared" si="20"/>
        <v>218899.98</v>
      </c>
    </row>
    <row r="90" spans="1:10" x14ac:dyDescent="0.25">
      <c r="A90" s="56"/>
      <c r="B90" s="57"/>
      <c r="C90" s="58"/>
      <c r="D90" s="49"/>
      <c r="E90" s="50"/>
      <c r="F90" s="50"/>
      <c r="G90" s="50"/>
      <c r="H90" s="50"/>
      <c r="I90" s="50"/>
      <c r="J90" s="50"/>
    </row>
  </sheetData>
  <mergeCells count="83">
    <mergeCell ref="A86:C86"/>
    <mergeCell ref="A87:C87"/>
    <mergeCell ref="A88:C88"/>
    <mergeCell ref="A89:C89"/>
    <mergeCell ref="A90:C90"/>
    <mergeCell ref="A79:C79"/>
    <mergeCell ref="A80:C80"/>
    <mergeCell ref="A81:C81"/>
    <mergeCell ref="A83:C83"/>
    <mergeCell ref="A84:C84"/>
    <mergeCell ref="A85:C85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A12:C12"/>
    <mergeCell ref="A13:C13"/>
    <mergeCell ref="A14:C14"/>
    <mergeCell ref="A15:C15"/>
    <mergeCell ref="A17:C17"/>
    <mergeCell ref="A18:C18"/>
    <mergeCell ref="A2:E2"/>
    <mergeCell ref="E3:G3"/>
    <mergeCell ref="F7:J7"/>
    <mergeCell ref="A9:C9"/>
    <mergeCell ref="A10:C10"/>
    <mergeCell ref="A11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2026-05-16T02:28:39Z</dcterms:created>
  <dcterms:modified xsi:type="dcterms:W3CDTF">2026-05-16T02:30:29Z</dcterms:modified>
</cp:coreProperties>
</file>